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4120" windowHeight="13560" tabRatio="790" firstSheet="2" activeTab="4"/>
  </bookViews>
  <sheets>
    <sheet name="СТ с затр" sheetId="5" state="hidden" r:id="rId1"/>
    <sheet name="Лист1" sheetId="6" state="hidden" r:id="rId2"/>
    <sheet name="СВОД" sheetId="4" r:id="rId3"/>
    <sheet name="СТ без затр" sheetId="7" r:id="rId4"/>
    <sheet name="LRV" sheetId="10" r:id="rId5"/>
    <sheet name="LRV (2)" sheetId="12" r:id="rId6"/>
    <sheet name="LRV (3)" sheetId="14" r:id="rId7"/>
    <sheet name="LRV (4)" sheetId="16" r:id="rId8"/>
    <sheet name="LRV (5)" sheetId="18" r:id="rId9"/>
    <sheet name="LRV (6)" sheetId="20" r:id="rId10"/>
    <sheet name="Лист2" sheetId="8" state="hidden" r:id="rId11"/>
  </sheets>
  <definedNames>
    <definedName name="_xlnm.Print_Area" localSheetId="2">СВОД!$A$1:$R$15</definedName>
    <definedName name="_xlnm.Print_Area" localSheetId="3">'СТ без затр'!$A$1:$C$25</definedName>
    <definedName name="_xlnm.Print_Area" localSheetId="0">'СТ с затр'!$A$1:$C$47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6" l="1"/>
  <c r="J18" i="16" s="1"/>
  <c r="F17" i="16"/>
  <c r="J17" i="16" s="1"/>
  <c r="E432" i="10"/>
  <c r="E431" i="10"/>
  <c r="E430" i="10"/>
  <c r="F420" i="10"/>
  <c r="F421" i="10"/>
  <c r="F422" i="10"/>
  <c r="F423" i="10"/>
  <c r="F424" i="10"/>
  <c r="F419" i="10"/>
  <c r="E400" i="10"/>
  <c r="F400" i="10" s="1"/>
  <c r="E399" i="10"/>
  <c r="F399" i="10" s="1"/>
  <c r="E398" i="10"/>
  <c r="F398" i="10" s="1"/>
  <c r="F388" i="10"/>
  <c r="J388" i="10" s="1"/>
  <c r="F389" i="10"/>
  <c r="J389" i="10" s="1"/>
  <c r="F390" i="10"/>
  <c r="J390" i="10" s="1"/>
  <c r="F391" i="10"/>
  <c r="J391" i="10" s="1"/>
  <c r="F392" i="10"/>
  <c r="J392" i="10" s="1"/>
  <c r="F387" i="10"/>
  <c r="J387" i="10" s="1"/>
  <c r="F302" i="10"/>
  <c r="J302" i="10" s="1"/>
  <c r="F303" i="10"/>
  <c r="J303" i="10" s="1"/>
  <c r="F304" i="10"/>
  <c r="J304" i="10" s="1"/>
  <c r="F305" i="10"/>
  <c r="J305" i="10" s="1"/>
  <c r="F306" i="10"/>
  <c r="J306" i="10" s="1"/>
  <c r="F307" i="10"/>
  <c r="J307" i="10" s="1"/>
  <c r="F301" i="10"/>
  <c r="J301" i="10" s="1"/>
  <c r="A3" i="4"/>
  <c r="C14" i="4" l="1"/>
  <c r="H9" i="7"/>
  <c r="D11" i="7" l="1"/>
  <c r="D24" i="5" l="1"/>
  <c r="D19" i="5" l="1"/>
  <c r="F14" i="4" l="1"/>
  <c r="A2" i="5" l="1"/>
  <c r="C10" i="5"/>
  <c r="G14" i="4" l="1"/>
  <c r="C11" i="5"/>
  <c r="C12" i="5"/>
  <c r="J14" i="4" l="1"/>
  <c r="C9" i="7" s="1"/>
  <c r="C10" i="7" l="1"/>
  <c r="H14" i="4"/>
  <c r="I14" i="4"/>
  <c r="C16" i="5"/>
  <c r="K14" i="4" l="1"/>
  <c r="F9" i="7"/>
  <c r="G9" i="7" s="1"/>
  <c r="C13" i="5"/>
  <c r="C14" i="5" s="1"/>
  <c r="C18" i="5"/>
  <c r="C17" i="5"/>
  <c r="C15" i="5" l="1"/>
  <c r="Q14" i="4" l="1"/>
  <c r="L14" i="4"/>
  <c r="E14" i="4" l="1"/>
  <c r="D14" i="4"/>
  <c r="C7" i="7" s="1"/>
  <c r="M14" i="4"/>
  <c r="C19" i="5" l="1"/>
  <c r="C20" i="5" s="1"/>
  <c r="C11" i="7"/>
  <c r="C7" i="5"/>
  <c r="O14" i="4" l="1"/>
  <c r="C9" i="5"/>
  <c r="C8" i="5"/>
  <c r="C8" i="7"/>
  <c r="C6" i="5"/>
  <c r="C6" i="7"/>
  <c r="C13" i="7" l="1"/>
  <c r="C14" i="7" s="1"/>
  <c r="C21" i="5"/>
  <c r="C26" i="5" s="1"/>
  <c r="P14" i="4"/>
  <c r="C15" i="7" l="1"/>
  <c r="R14" i="4"/>
  <c r="C27" i="5"/>
  <c r="C22" i="5"/>
  <c r="C23" i="5" s="1"/>
  <c r="D15" i="7" l="1"/>
  <c r="E15" i="7" s="1"/>
  <c r="C16" i="7"/>
  <c r="C19" i="7" s="1"/>
  <c r="C24" i="5"/>
  <c r="C25" i="5" s="1"/>
  <c r="D23" i="5"/>
  <c r="E23" i="5" s="1"/>
  <c r="C31" i="5"/>
  <c r="C29" i="5"/>
  <c r="C21" i="7" l="1"/>
  <c r="C23" i="7" s="1"/>
  <c r="H23" i="7" s="1"/>
  <c r="C28" i="5"/>
  <c r="C42" i="5" s="1"/>
  <c r="C36" i="5"/>
  <c r="C38" i="5" s="1"/>
  <c r="C40" i="5" s="1"/>
  <c r="C50" i="5" s="1"/>
  <c r="C44" i="5" l="1"/>
  <c r="E44" i="5" s="1"/>
</calcChain>
</file>

<file path=xl/sharedStrings.xml><?xml version="1.0" encoding="utf-8"?>
<sst xmlns="http://schemas.openxmlformats.org/spreadsheetml/2006/main" count="6833" uniqueCount="2893">
  <si>
    <t>2.1</t>
  </si>
  <si>
    <t>2.2</t>
  </si>
  <si>
    <t>3.1</t>
  </si>
  <si>
    <t>3.2</t>
  </si>
  <si>
    <t>4.1</t>
  </si>
  <si>
    <t>4.2</t>
  </si>
  <si>
    <t>5.1</t>
  </si>
  <si>
    <t>5.2</t>
  </si>
  <si>
    <t>ИТОГО:</t>
  </si>
  <si>
    <t>Всего</t>
  </si>
  <si>
    <t>Итого прямых затрат сум</t>
  </si>
  <si>
    <t>Затраты труда рабочих строителей, чел/ час</t>
  </si>
  <si>
    <t>Обору-дование</t>
  </si>
  <si>
    <t>Кабельно проводниковая продукция (с учетом складских 2%  и транспортных  1,5%)</t>
  </si>
  <si>
    <t>Кабель</t>
  </si>
  <si>
    <t>Металло-конструкция , сум (с учетом складских 0,75 %  и транспортных 5 %)</t>
  </si>
  <si>
    <t>Металло-конструкция</t>
  </si>
  <si>
    <t>Материалы</t>
  </si>
  <si>
    <t>Строительные машины и механизмы</t>
  </si>
  <si>
    <t>Наименование объекта</t>
  </si>
  <si>
    <t>№</t>
  </si>
  <si>
    <t>СВОДКА ЗАТРАТ</t>
  </si>
  <si>
    <t>ИТОГО стоимость строительства в текущих ценах с НДС
 и прочими затратами заказчика</t>
  </si>
  <si>
    <t>Итого прочие затраты заказчика</t>
  </si>
  <si>
    <t>Итого стоимость строительства в текущих ценах с НДС</t>
  </si>
  <si>
    <t>Итого стоимость строительства в текущих ценах без НДС</t>
  </si>
  <si>
    <t>Коэффициент риска (1% от стоимости строительства обьекта, без учета страхования строительных рисков в соответствии с приложением №1 к Постановлению КМР Узб.от 15.12.2003г за №547 "Об основных параметрах макроэкономических показателей на 2004г. и мерах по усилению контроля за их исполнением (...........х1,0:100)</t>
  </si>
  <si>
    <t>Затраты на страхование строительных обьектов (0,4% от страховой суммы- 80% от полной стоимости обьекта-Постановление КМР. Узб. От 20.12.1999г. За №532)</t>
  </si>
  <si>
    <t xml:space="preserve">Прочие затраты и расходы заказчика </t>
  </si>
  <si>
    <t>Экспертиза РП</t>
  </si>
  <si>
    <t>Разработка РП</t>
  </si>
  <si>
    <t>Всего прямые затраты и прочие затраты подрядчика:</t>
  </si>
  <si>
    <t>Итого прямых затрат:</t>
  </si>
  <si>
    <t>Заготовительно-складские расходы 1,2%</t>
  </si>
  <si>
    <t xml:space="preserve">Транспортные расходы 2% </t>
  </si>
  <si>
    <t>Затраты на оборудование, мебель и инвентарь</t>
  </si>
  <si>
    <t>Заготовительно-складские расходы 2%</t>
  </si>
  <si>
    <t xml:space="preserve">Транспортные расходы 1,5% </t>
  </si>
  <si>
    <t>Затраты на кабельно-проволдниковые продукции</t>
  </si>
  <si>
    <t>Заготовительно-складские расходы 0,75%</t>
  </si>
  <si>
    <t xml:space="preserve">Транспортные расходы 5% </t>
  </si>
  <si>
    <t>Затраты на металлоконструкцию</t>
  </si>
  <si>
    <t>Затраты на строительные материалы, изделия и детали</t>
  </si>
  <si>
    <t>Затраты на эксплуатацию строительных машин и механизмов</t>
  </si>
  <si>
    <t>(сум)</t>
  </si>
  <si>
    <t xml:space="preserve"> Стоимость </t>
  </si>
  <si>
    <t>Наименование затрат</t>
  </si>
  <si>
    <t>№№ П/П</t>
  </si>
  <si>
    <t xml:space="preserve">Структура прямых и прочих затрат </t>
  </si>
  <si>
    <t>Затраты на содержание заказчика (0,8% от итогов прямых затрат без учета оборудования)</t>
  </si>
  <si>
    <t>Затраты на содержание ГАСН (0,5% от итогов прямых затрат без учета оборудования)</t>
  </si>
  <si>
    <t>ВОДОПРОВОД И КАНАЛИЗАЦИЯ</t>
  </si>
  <si>
    <t>ОТОПЛЕНИЕ И ВЕНТИЛЯЦИЯ</t>
  </si>
  <si>
    <t xml:space="preserve">Прочие затраты и расходы подрядчика 22,82% от суммы прямых затрат </t>
  </si>
  <si>
    <t>ТЕХНОЛОГИЧЕСКОЕ ОБОРУДОВАНИЕ</t>
  </si>
  <si>
    <t>Отчисление на социальное страхование (25% от основной зар. платы)</t>
  </si>
  <si>
    <t>Основная заработная плата рабочих-строителей (на 2019г.  15105,30 сум/ч):</t>
  </si>
  <si>
    <r>
      <t xml:space="preserve">НДС </t>
    </r>
    <r>
      <rPr>
        <b/>
        <sz val="13"/>
        <color rgb="FFFF0000"/>
        <rFont val="Arial Cyr"/>
        <charset val="204"/>
      </rPr>
      <t>15%</t>
    </r>
  </si>
  <si>
    <t>НДС 15%</t>
  </si>
  <si>
    <t>(по замечаниям экспертизы)</t>
  </si>
  <si>
    <t>НАИМЕНОВАНИЕ СТРОЙКИ: ОБЪЕКТ</t>
  </si>
  <si>
    <t>НАИМЕНОВАНИЕ ОБЪЕКТА: КАПИТАЛЬНЫЙ РЕМОНТ ЗДАНИЯ БАНКА В Г.ТАШКЕНТ РУЗ</t>
  </si>
  <si>
    <t>№№</t>
  </si>
  <si>
    <t>ОБОСНОВАНИЕ</t>
  </si>
  <si>
    <t>ЕД.ИЗМ</t>
  </si>
  <si>
    <t>КОЛ-ВО</t>
  </si>
  <si>
    <t>1</t>
  </si>
  <si>
    <t>00001</t>
  </si>
  <si>
    <t>ЧЕЛ-Ч</t>
  </si>
  <si>
    <t>00112</t>
  </si>
  <si>
    <t>АВТОПОГРУЗЧИКИ 5 Т</t>
  </si>
  <si>
    <t>МАШ-Ч</t>
  </si>
  <si>
    <t>2</t>
  </si>
  <si>
    <t>00403</t>
  </si>
  <si>
    <t>ВИБРАТОРЫ ГЛУБИННЫЕ</t>
  </si>
  <si>
    <t>3</t>
  </si>
  <si>
    <t>00404</t>
  </si>
  <si>
    <t>ВИБРАТОРЫ ПОВЕРХНОСТНЫЕ</t>
  </si>
  <si>
    <t>4</t>
  </si>
  <si>
    <t>00521</t>
  </si>
  <si>
    <t>ДРЕЛИ ЭЛЕКТРИЧЕСКИЕ</t>
  </si>
  <si>
    <t>5</t>
  </si>
  <si>
    <t>00659</t>
  </si>
  <si>
    <t>КОМПРЕССОРЫ ПЕРЕДВИЖНЫЕ С ДВИГАТЕЛЕМ ВНУТРЕННЕГО СГОРАНИЯ ДАВЛЕНИЕМ ДО 686 КПА (7 АТМ.) 2,2 М3/МИН</t>
  </si>
  <si>
    <t>6</t>
  </si>
  <si>
    <t>00762</t>
  </si>
  <si>
    <t>КРАНЫ НА АВТОМОБИЛЬНОМ ХОДУ ПРИ РАБОТЕ НА ДРУГИХ ВИДАХ СТРОИТЕЛЬСТВА (КРОМЕ МАГИСТРАЛЬНЫХ ТРУБОПРОВОДОВ) 10 Т</t>
  </si>
  <si>
    <t>7</t>
  </si>
  <si>
    <t>00764</t>
  </si>
  <si>
    <t>КРАНЫ НА АВТОМОБИЛЬНОМ ХОДУ ПРИ РАБОТЕ НА ДРУГИХ ВИДАХ СТРОИТЕЛЬСТВА (КРОМЕ МАГИСТРАЛЬНЫХ ТРУБОПРОВОДОВ) 16 Т</t>
  </si>
  <si>
    <t>8</t>
  </si>
  <si>
    <t>01041</t>
  </si>
  <si>
    <t>ШУРУПОВЕРТЫ</t>
  </si>
  <si>
    <t>9</t>
  </si>
  <si>
    <t>01147</t>
  </si>
  <si>
    <t>МАШИНЫ ШЛИФОВАЛЬНЫЕ ЭЛЕКТРИЧЕСКИЕ</t>
  </si>
  <si>
    <t>10</t>
  </si>
  <si>
    <t>01199</t>
  </si>
  <si>
    <t>МОЛОТКИ ОТБОЙНЫЕ ПНЕВМАТИЧЕСКИЕ</t>
  </si>
  <si>
    <t>11</t>
  </si>
  <si>
    <t>01523</t>
  </si>
  <si>
    <t>ПИЛА ДИСКОВАЯ ЭЛЕКТРИЧЕСКАЯ</t>
  </si>
  <si>
    <t>М-ЧАС</t>
  </si>
  <si>
    <t>12</t>
  </si>
  <si>
    <t>01702</t>
  </si>
  <si>
    <t>СТАНКИ КАМНЕРЕЗНЫЕ УНИВЕРСАЛЬНЫЕ</t>
  </si>
  <si>
    <t>13</t>
  </si>
  <si>
    <t>01914</t>
  </si>
  <si>
    <t>РАСТВОРОСМЕСИТЕЛИ ПЕРЕДВИЖНЫЕ 65 Л</t>
  </si>
  <si>
    <t>14</t>
  </si>
  <si>
    <t>02016</t>
  </si>
  <si>
    <t>УСТАНОВКИ ДЛЯ СВАРКИ РУЧНОЙ ДУГОВОЙ (ПОСТОЯННОГО ТОКА)</t>
  </si>
  <si>
    <t>15</t>
  </si>
  <si>
    <t>02209</t>
  </si>
  <si>
    <t>ШУРУПОВЕРТЫ СТРОИТЕЛЬНО-МОНТАЖНЫЕ</t>
  </si>
  <si>
    <t>16</t>
  </si>
  <si>
    <t>02484</t>
  </si>
  <si>
    <t>СТАНОК ДЛЯ ГИБКИ АРМАТУРЫ</t>
  </si>
  <si>
    <t>17</t>
  </si>
  <si>
    <t>02509</t>
  </si>
  <si>
    <t>АВТОМОБИЛИ БОРТОВЫЕ ГРУЗОПОДЪЕМНОСТЬЮ ДО 5 Т</t>
  </si>
  <si>
    <t>18</t>
  </si>
  <si>
    <t>02512</t>
  </si>
  <si>
    <t>АВТОМОБИЛИ БОРТОВЫЕ ГРУЗОПОДЪЕМНОСТЬЮ ДО 10 Т</t>
  </si>
  <si>
    <t>19</t>
  </si>
  <si>
    <t>02577</t>
  </si>
  <si>
    <t>АППАРАТЫ ДЛЯ ГАЗОВОЙ СВАРКИ И РЕЗКИ</t>
  </si>
  <si>
    <t>20</t>
  </si>
  <si>
    <t>02769</t>
  </si>
  <si>
    <t>СТАНОК ДЛЯ РУБКИ АРМАТУРЫ</t>
  </si>
  <si>
    <t>21</t>
  </si>
  <si>
    <t>02875</t>
  </si>
  <si>
    <t>ПЕРФОРАТОРЫ ЭЛЕКТРИЧЕСКИЕ</t>
  </si>
  <si>
    <t>22</t>
  </si>
  <si>
    <t>03325</t>
  </si>
  <si>
    <t>ДРЕЛЬ-ПЕРФОРАТОР ЭЛЕКТРИЧЕСКАЯ</t>
  </si>
  <si>
    <t>23</t>
  </si>
  <si>
    <t>03327</t>
  </si>
  <si>
    <t>ШУРУПОВСРТ ЭЛЕКТРИЧЕСКИЙ</t>
  </si>
  <si>
    <t>24</t>
  </si>
  <si>
    <t>03373</t>
  </si>
  <si>
    <t>НАГРЕВАТЕЛИ ВОЗДУХА ГАЗОВЫЕ ПРЯМОГО НАГРЕВА МОЩНОСТЬЮ 8-14 КВТ</t>
  </si>
  <si>
    <t>С7776-01</t>
  </si>
  <si>
    <t>СКРУТКА ИЗ АРМАТУРЫ Д=6ММ</t>
  </si>
  <si>
    <t>Т</t>
  </si>
  <si>
    <t>ПР35-М2-05</t>
  </si>
  <si>
    <t>М2</t>
  </si>
  <si>
    <t>А8-250</t>
  </si>
  <si>
    <t>М</t>
  </si>
  <si>
    <t>С-41134</t>
  </si>
  <si>
    <t>КОЛЕНА</t>
  </si>
  <si>
    <t>ШТ</t>
  </si>
  <si>
    <t>ОГР-ПЕР</t>
  </si>
  <si>
    <t>ОГРАЖДЕНИЕ КРОВЕЛИ</t>
  </si>
  <si>
    <t>ПМ</t>
  </si>
  <si>
    <t>ЛГ4-40</t>
  </si>
  <si>
    <t>ДЮБЕЛЬ ЛГ4,5Х40</t>
  </si>
  <si>
    <t>С-30884</t>
  </si>
  <si>
    <t>БЛОКИ ОКОННЫЕ ПЛАСТИКОВЫЕ СО СТЕКЛОПАКЕТАМИ И ПРИБОРАМИ</t>
  </si>
  <si>
    <t>87882</t>
  </si>
  <si>
    <t>МЕТАЛЛИЧЕСКИЕ ВОРОТА</t>
  </si>
  <si>
    <t>80625</t>
  </si>
  <si>
    <t>ПЕНА МОНТАЖНАЯ ДЛЯ ГЕРМЕТИЗАЦИИ СТЫКОВ В БАЛЛОНЧИКЕ ЕМКОСТЬЮ 0,75 Л</t>
  </si>
  <si>
    <t>ИТАЛ-1</t>
  </si>
  <si>
    <t>ПЛИТА "ИТАЛО-ГРАНИТ"</t>
  </si>
  <si>
    <t>НАТЯЖ-П</t>
  </si>
  <si>
    <t>СТОИМОСТЬ ПАНЕЛЕЙ НАТЯЖНЫХ ПОТОЛКОВ</t>
  </si>
  <si>
    <t>БОГЕТ</t>
  </si>
  <si>
    <t>БАГЕТ ДЛЯ КРЕПЛЕНИЯ НАТЯЖНОГО ПОТОЛКА</t>
  </si>
  <si>
    <t>СПЕРРИЛ</t>
  </si>
  <si>
    <t>ОГРАЖДЕНИЕ ЛЕСТНИЦ /ПЕРИЛА/</t>
  </si>
  <si>
    <t>САЛЮМ-АЛ1</t>
  </si>
  <si>
    <t>ДВЕРИ АЛЮМИНИЕВЫЕ 1000Х2300ММ, 1ШТ</t>
  </si>
  <si>
    <t>САЛЮМ-64-25</t>
  </si>
  <si>
    <t>ДВЕРИ АЛЮМИНИЕВЫЕ 6400Х2500ММ, 1ШТ</t>
  </si>
  <si>
    <t>САЛЮМ-56-25</t>
  </si>
  <si>
    <t>ДВЕРИ АЛЮМИНИЕВЫЕ 5600Х2500ММ, 4ШТ</t>
  </si>
  <si>
    <t>САЛЮМ-49-25</t>
  </si>
  <si>
    <t>ДВЕРИ АЛЮМИНИЕВЫЕ 4900Х2300ММ, 1ШТ</t>
  </si>
  <si>
    <t>САЛЮМ-42-25</t>
  </si>
  <si>
    <t>ДВЕРИ АЛЮМИНИЕВЫЕ 4200Х2500ММ, 1ШТ</t>
  </si>
  <si>
    <t>САЛЮМ-35-25</t>
  </si>
  <si>
    <t>ДВЕРИ АЛЮМИНИЕВЫЕ 3500Х2500ММ, 4ШТ</t>
  </si>
  <si>
    <t>САЛЮМ-30-25</t>
  </si>
  <si>
    <t>ДВЕРИ АЛЮМИНИЕВЫЕ 3000Х2500ММ, 1ШТ</t>
  </si>
  <si>
    <t>САЛЮМ-28-25</t>
  </si>
  <si>
    <t>ДВЕРИ АЛЮМИНИЕВЫЕ 2800Х2500ММ, 1ШТ</t>
  </si>
  <si>
    <t>САЛЮМ-6-25</t>
  </si>
  <si>
    <t>ДВЕРИ АЛЮМИНИЕВЫЕ 2000Х2500ММ, 6ШТ</t>
  </si>
  <si>
    <t>ПР-1</t>
  </si>
  <si>
    <t>ПРИВОРЫ ДЛЯ ОДНОПОЛЬНЫХ ДВЕРИ</t>
  </si>
  <si>
    <t>КОМПЛЕКТ</t>
  </si>
  <si>
    <t>ПР-2</t>
  </si>
  <si>
    <t>ПРИВОРЫ ДЛЯ ДВУХПОЛЬНЫХ ДВЕРИ</t>
  </si>
  <si>
    <t>25</t>
  </si>
  <si>
    <t>САЛЮМ-АВ56-25</t>
  </si>
  <si>
    <t>КОМПЛ</t>
  </si>
  <si>
    <t>26</t>
  </si>
  <si>
    <t>С124-9231</t>
  </si>
  <si>
    <t>АРМАТУРА ДЛЯ МОНОЛИТНЫХ ЖЕЛЕЗОБЕТОННЫХ КОНСТРУКЦИЙ В ВИДЕ ПРОСТРАНСТВЕННЫХ КАРКАСОВ, ГЛАДКАЯ КЛАССА АI, ДИАМЕТРОМ 6 ММ</t>
  </si>
  <si>
    <t>27</t>
  </si>
  <si>
    <t>С124-9250</t>
  </si>
  <si>
    <t>АРМАТУРА ДЛЯ МОНОЛИТНЫХ ЖЕЛЕЗОБЕТОННЫХ КОНСТРУКЦИЙ В ВИДЕ ПРОСТРАНСТВЕННЫХ КАРКАСОВ, ПЕРИОДИЧЕСКОГО ПРОФИЛЯ КЛАССА АIII, ДИАМЕТРОМ 12 ММ</t>
  </si>
  <si>
    <t>28</t>
  </si>
  <si>
    <t>06312</t>
  </si>
  <si>
    <t>БЕТОН ТЯЖЕЛЫЙ КЛАССА В7,5 /М-100/ ФРАКЦИИ 5-20 ММ</t>
  </si>
  <si>
    <t>М3</t>
  </si>
  <si>
    <t>29</t>
  </si>
  <si>
    <t>06317</t>
  </si>
  <si>
    <t>БЕТОН ТЯЖЕЛЫЙ М-150 ФРАКЦИИ 5-20ММ</t>
  </si>
  <si>
    <t>30</t>
  </si>
  <si>
    <t>09210</t>
  </si>
  <si>
    <t>ВОДА</t>
  </si>
  <si>
    <t>31</t>
  </si>
  <si>
    <t>09219</t>
  </si>
  <si>
    <t>32</t>
  </si>
  <si>
    <t>10411</t>
  </si>
  <si>
    <t>КИРПИЧ КЕРАМИЧЕСКИЙ, СИЛИКАТНЫЙ ИЛИ ПУСТОТЕЛЫЙ РАЗМЕР И МАРКА ПО ПРОЕКТУ</t>
  </si>
  <si>
    <t>1000ШТ</t>
  </si>
  <si>
    <t>33</t>
  </si>
  <si>
    <t>12105</t>
  </si>
  <si>
    <t>РАСТВОР ГОТОВЫЙ КЛАДОЧНЫЙ ТЯЖЕЛЫЙ ЦЕМЕНТНЫЙ М-150</t>
  </si>
  <si>
    <t>34</t>
  </si>
  <si>
    <t>12121</t>
  </si>
  <si>
    <t>РАСТВОР ЦЕМЕНТНО-ИЗВЕСТКОВЫЙ М50</t>
  </si>
  <si>
    <t>35</t>
  </si>
  <si>
    <t>12138</t>
  </si>
  <si>
    <t>РАСТВОР ЦЕМЕНТНО-ИЗВЕСТКОВЫЙ 1:1:6</t>
  </si>
  <si>
    <t>36</t>
  </si>
  <si>
    <t>29840</t>
  </si>
  <si>
    <t>УГОЛОК НАРУЖНЫЙ ДЛЯ ПЛАСТИКОВОГО ПЛИНТУСА</t>
  </si>
  <si>
    <t>37</t>
  </si>
  <si>
    <t>29841</t>
  </si>
  <si>
    <t>УГОЛОК ВНУТРЕННИЙ ДЛЯ ПЛАСТИКОВОГО ПЛИНТУСА</t>
  </si>
  <si>
    <t>38</t>
  </si>
  <si>
    <t>29842</t>
  </si>
  <si>
    <t>СОЕДИНИТЕЛЬ ДЛЯ ПЛАСТИКОВОГО ПЛИНТУСА</t>
  </si>
  <si>
    <t>39</t>
  </si>
  <si>
    <t>29843</t>
  </si>
  <si>
    <t>ЗАГЛУШКА ТОРЦЕВАЯ ДЛЯ ПЛАСТИКОВОГО ПЛИНТУСА</t>
  </si>
  <si>
    <t>40</t>
  </si>
  <si>
    <t>30102</t>
  </si>
  <si>
    <t>БИТУМЫ НЕФТЯНЫЕ СТРОИТЕЛЬНЫЕ МАРКИ БН-90/10</t>
  </si>
  <si>
    <t>41</t>
  </si>
  <si>
    <t>30103</t>
  </si>
  <si>
    <t>БИТУМЫ НЕФТЯНЫЕ СТРОИТЕЛЬНЫЕ МАРКИ БН-70/30</t>
  </si>
  <si>
    <t>42</t>
  </si>
  <si>
    <t>30325</t>
  </si>
  <si>
    <t>ВИНТЫ САМОНАРЕЗАЮЩИЕ СМ1-35</t>
  </si>
  <si>
    <t>43</t>
  </si>
  <si>
    <t>30405</t>
  </si>
  <si>
    <t>ГВОЗДИ ТОЛЕВЫЕ КРУГЛЫЕ 3,0Х40 ММ</t>
  </si>
  <si>
    <t>44</t>
  </si>
  <si>
    <t>30407</t>
  </si>
  <si>
    <t>ГВОЗДИ СТРОИТЕЛЬНЫЕ</t>
  </si>
  <si>
    <t>45</t>
  </si>
  <si>
    <t>30656</t>
  </si>
  <si>
    <t>ГРУНТОВКА ГФ-021 КРАСНО-КОРИЧНЕВАЯ</t>
  </si>
  <si>
    <t>46</t>
  </si>
  <si>
    <t>С140-30752</t>
  </si>
  <si>
    <t>КЕРАМИЧЕСКИЕ ПЛИТКИ /ШАРОХОВАТЫЕ/ ДЛЯ ПОЛОВ</t>
  </si>
  <si>
    <t>47</t>
  </si>
  <si>
    <t>30795</t>
  </si>
  <si>
    <t>ДЮБЕЛИ РАСПОРНЫЕ ПОЛИЭТИЛЕНОВЫЕ 6Х30 ММ</t>
  </si>
  <si>
    <t>10 ШТ</t>
  </si>
  <si>
    <t>48</t>
  </si>
  <si>
    <t>30818</t>
  </si>
  <si>
    <t>ВИНТЫ САМОНАРЕЗАЮЩИЕ С УПЛОТНИТЕЛЬНОЙ ПРОКЛАДКОЙ 4,8X35</t>
  </si>
  <si>
    <t>49</t>
  </si>
  <si>
    <t>30819</t>
  </si>
  <si>
    <t>ВИНТЫ САМОНАРЕЗАЮЩИЕ С УПЛОТНИТЕЛЬНОЙ ПРОКЛАДКОЙ 4,8Х80 ММ</t>
  </si>
  <si>
    <t>50</t>
  </si>
  <si>
    <t>30856</t>
  </si>
  <si>
    <t>КЛИНЬЯ ПЛАСТИКОВЫЕ МОНТАЖНЫЕ</t>
  </si>
  <si>
    <t>51</t>
  </si>
  <si>
    <t>30899</t>
  </si>
  <si>
    <t>ДЮБЕЛИ МОНТАЖНЫЕ 10Х130 (10Х132, 10Х150) ММ</t>
  </si>
  <si>
    <t>52</t>
  </si>
  <si>
    <t>31017</t>
  </si>
  <si>
    <t>КРАСКИ ЦВЕТНЫЕ, ГОТОВЫЕ К ПРИМЕНЕНИЮ ДЛЯ ВНУТРЕННИХ РАБОТ МА-25 ГОЛУБАЯ, ОРАНЖЕВО-БЕЖЕВАЯ</t>
  </si>
  <si>
    <t>53</t>
  </si>
  <si>
    <t>31054</t>
  </si>
  <si>
    <t>КРАСКИ ВОДОЭМУЛЬСИОННЫЕ</t>
  </si>
  <si>
    <t>54</t>
  </si>
  <si>
    <t>31066</t>
  </si>
  <si>
    <t>КРАСКИ МАСЛЯНЫЕ ГОТОВЫЕ К ПРИМЕНЕНИЮ ДЛЯ ВНУТРЕННИХ РАБОТ</t>
  </si>
  <si>
    <t>55</t>
  </si>
  <si>
    <t>31434</t>
  </si>
  <si>
    <t>ГРУНТОВКА</t>
  </si>
  <si>
    <t>56</t>
  </si>
  <si>
    <t>31440</t>
  </si>
  <si>
    <t>ГРУНТОВКИ МАСЛЯНЫЕ, ГОТОВЫЕ К ПРИМЕНЕНИЮ</t>
  </si>
  <si>
    <t>57</t>
  </si>
  <si>
    <t>31524</t>
  </si>
  <si>
    <t>РАСТВОРИТЕЛЬ МАРКИ Р-4</t>
  </si>
  <si>
    <t>58</t>
  </si>
  <si>
    <t>31655</t>
  </si>
  <si>
    <t>ОЛИФА ДЛЯ УЛУЧШЕННОЙ ОКРАСКИ (10% НАТУРАЛЬНОЙ, 90% КОМБИНИРОВАННОЙ)</t>
  </si>
  <si>
    <t>59</t>
  </si>
  <si>
    <t>31705</t>
  </si>
  <si>
    <t>ШПАТЛЕВКА ПФ-002 КРАСНО-КОРИЧНЕВАЯ</t>
  </si>
  <si>
    <t>60</t>
  </si>
  <si>
    <t>31710</t>
  </si>
  <si>
    <t>ШПАТЛЕВКА КЛЕЕВАЯ</t>
  </si>
  <si>
    <t>61</t>
  </si>
  <si>
    <t>31719</t>
  </si>
  <si>
    <t>КЛЕЙ ДЛЯ ОБЛИЦОВОЧНЫХ РАБОТ (СУХАЯ СМЕСЬ)</t>
  </si>
  <si>
    <t>62</t>
  </si>
  <si>
    <t>С111-1564</t>
  </si>
  <si>
    <t>ИЗОЛ</t>
  </si>
  <si>
    <t>63</t>
  </si>
  <si>
    <t>31929</t>
  </si>
  <si>
    <t>ТОЛЬ С КРУПНОЗЕРНИСТОЙ ПОСЫПКОЙ ГИДРОИЗОЛЯЦИОННЫЙ МАРКИ ТГ-350</t>
  </si>
  <si>
    <t>64</t>
  </si>
  <si>
    <t>32038</t>
  </si>
  <si>
    <t>ЛИНОЛЕУМ РЕЗИНОВЫЙ БЕЗ ПОДОСНОВЫ /РЕЛИН/</t>
  </si>
  <si>
    <t>65</t>
  </si>
  <si>
    <t>32105</t>
  </si>
  <si>
    <t>МАСТИКА БИТУМНО-ЛАТЕКСНАЯ КРОВЕЛЬНАЯ</t>
  </si>
  <si>
    <t>66</t>
  </si>
  <si>
    <t>32121</t>
  </si>
  <si>
    <t>МАСТИКА КЛЕЯЩАЯ КАУЧУКОВАЯ КН-2</t>
  </si>
  <si>
    <t>КГ</t>
  </si>
  <si>
    <t>67</t>
  </si>
  <si>
    <t>32299</t>
  </si>
  <si>
    <t>ГИПСОКАРТОННАЯ ПЛИТКА "KNAUF"</t>
  </si>
  <si>
    <t>68</t>
  </si>
  <si>
    <t>32502</t>
  </si>
  <si>
    <t>ПОКОВКИ ИЗ КВАДРАТНЫХ ЗАГОТОВОК МАССОЙ 2,825 КГ</t>
  </si>
  <si>
    <t>69</t>
  </si>
  <si>
    <t>32507</t>
  </si>
  <si>
    <t>ПОКОВКИ ОЦИНКОВАННЫЕ МАССОЙ 2,825 КГ</t>
  </si>
  <si>
    <t>70</t>
  </si>
  <si>
    <t>32522</t>
  </si>
  <si>
    <t>ПРОВОЛОКА КАНАТНАЯ ОЦИНКОВАННАЯ ДИАМЕТРОМ 3 ММ</t>
  </si>
  <si>
    <t>71</t>
  </si>
  <si>
    <t>32524</t>
  </si>
  <si>
    <t>КАТАНКА ГОРЯЧЕКАТАНАЯ В МОТКАХ ДИАМЕТРОМ 6,3-6,5 ММ</t>
  </si>
  <si>
    <t>72</t>
  </si>
  <si>
    <t>32721</t>
  </si>
  <si>
    <t>РЕЗИНА ПРЕССОВАННАЯ</t>
  </si>
  <si>
    <t>73</t>
  </si>
  <si>
    <t>33731</t>
  </si>
  <si>
    <t>СТАЛЬ ОЦИНКОВАННАЯ ЛИСТОВАЯ ТОЛЩИНА ЛИСТА 0,50 ММ</t>
  </si>
  <si>
    <t>74</t>
  </si>
  <si>
    <t>33746</t>
  </si>
  <si>
    <t>СТАЛЬ ПОЛОСОВАЯ СПОКОЙНАЯ МАРКИ СТ3СП, ШИРИНОЙ 50-200 ММ ТОЛЩИНОЙ 4-5 ММ</t>
  </si>
  <si>
    <t>75</t>
  </si>
  <si>
    <t>34206</t>
  </si>
  <si>
    <t>АММОНИЙ ФОСФОРНОКИСЛЫЙ ДВУЗАМЕЩЕННЫЙ (ДИАМОНИЙ ФОСФАТ) МАРКА Б</t>
  </si>
  <si>
    <t>76</t>
  </si>
  <si>
    <t>34241</t>
  </si>
  <si>
    <t>КИСЛОРОД ТЕХНИЧЕСКИЙ ГАЗООБРАЗНЫЙ</t>
  </si>
  <si>
    <t>77</t>
  </si>
  <si>
    <t>34552</t>
  </si>
  <si>
    <t>ЦЕМЕНТ ДЛЯ ПРИГОТОВЛЕНИЯ РАСТВОРА В ПОСТРОЕЧНЫХ УСЛОВИЯХ И В ДРУГИХ ПОДОБНЫХ СЛУЧАЯХ</t>
  </si>
  <si>
    <t>78</t>
  </si>
  <si>
    <t>35310</t>
  </si>
  <si>
    <t>ЭЛЕКТРОДЫ ДИАМЕТРОМ 4 ММ Э42</t>
  </si>
  <si>
    <t>79</t>
  </si>
  <si>
    <t>35312</t>
  </si>
  <si>
    <t>ЭЛЕКТРОДЫ ДИАМЕТРОМ 4 ММ Э46</t>
  </si>
  <si>
    <t>80</t>
  </si>
  <si>
    <t>35326</t>
  </si>
  <si>
    <t>ЭЛЕКТРОДЫ ДИАМЕТРОМ 6 ММ Э42</t>
  </si>
  <si>
    <t>81</t>
  </si>
  <si>
    <t>35391</t>
  </si>
  <si>
    <t>ВИНТЫ САМОНАРЕЗАЮЩИЕ С ОСТРЫМ КОНЦОМ ДЛИНОЙ 35 ММ</t>
  </si>
  <si>
    <t>82</t>
  </si>
  <si>
    <t>35538</t>
  </si>
  <si>
    <t>ШКУРКА ШЛИФОВАЛЬНАЯ ДВУХСЛОЙНАЯ С ЗЕРНИСТОСТЬЮ 40/25</t>
  </si>
  <si>
    <t>83</t>
  </si>
  <si>
    <t>35543</t>
  </si>
  <si>
    <t>84</t>
  </si>
  <si>
    <t>36010</t>
  </si>
  <si>
    <t>ЛЕСОМАТЕРИАЛЫ КРУГЛЫЕ ХВОЙНЫХ ПОРОД. ЛЕСОМАТЕРИАЛЫ ДЛЯ ВЫРАБОТКИ ПИЛОМАТЕРИАЛОВ И ЗАГОТОВОК (ПЛАСТИНЫ) ТОЛЩИНОЙ 20-24 СМ II СОРТА</t>
  </si>
  <si>
    <t>85</t>
  </si>
  <si>
    <t>36024</t>
  </si>
  <si>
    <t>ПИЛОМАТЕРИАЛЫ ХВОЙНЫХ ПОРОД. БРУСКИ ОБРЕЗНЫЕ ДЛИНОЙ 4-6,5 М, ШИРИНОЙ 75-150 ММ, ТОЛЩИНОЙ 40-75 ММ II СОРТА</t>
  </si>
  <si>
    <t>86</t>
  </si>
  <si>
    <t>36028</t>
  </si>
  <si>
    <t>ПИЛОМАТЕРИАЛЫ ХВОЙНЫХ ПОРОД. БРУСЬЯ ОБРЕЗНЫЕ ДЛИНОЙ 4-6,5 М, ШИРИНОЙ 75-150 ММ, ТОЛЩИНОЙ 100, 125 ММ II СОРТА</t>
  </si>
  <si>
    <t>87</t>
  </si>
  <si>
    <t>36049</t>
  </si>
  <si>
    <t>ПИЛОМАТЕРИАЛЫ ХВОЙНЫХ ПОРОД. ДОСКИ ОБРЕЗНЫЕ ДЛИНОЙ 4-6,5 М, ШИРИНОЙ 75-150 ММ, ТОЛЩИНОЙ 19-22 ММ III СОРТА</t>
  </si>
  <si>
    <t>88</t>
  </si>
  <si>
    <t>36059</t>
  </si>
  <si>
    <t>ПИЛОМАТЕРИАЛЫ ХВОЙНЫХ ПОРОД. ДОСКИ ОБРЕЗНЫЕ ДЛИНОЙ 4-6,5 М, ШИРИНОЙ 75-150 ММ, ТОЛЩИНОЙ 44 ММ И БОЛЕЕ I СОРТА</t>
  </si>
  <si>
    <t>89</t>
  </si>
  <si>
    <t>36060</t>
  </si>
  <si>
    <t>ПИЛОМАТЕРИАЛЫ ХВОЙНЫХ ПОРОД. ДОСКИ ОБРЕЗНЫЕ ДЛИНОЙ 4-6,5 М, ШИРИНОЙ 75-150 ММ, ТОЛЩИНОЙ 44 ММ И БОЛЕЕ II СОРТА</t>
  </si>
  <si>
    <t>90</t>
  </si>
  <si>
    <t>36061</t>
  </si>
  <si>
    <t>ПИЛОМАТЕРИАЛЫ ХВОЙНЫХ ПОРОД. ДОСКИ ОБРЕЗНЫЕ ДЛИНОЙ 4-6,5 М, ШИРИНОЙ 75-150 ММ, ТОЛЩИНОЙ 44 ММ И БОЛЕЕ III СОРТА</t>
  </si>
  <si>
    <t>91</t>
  </si>
  <si>
    <t>36077</t>
  </si>
  <si>
    <t>ПИЛОМАТЕРИАЛЫ ХВОЙНЫХ ПОРОД. ДОСКИ НЕОБРЕЗНЫЕ ДЛИНОЙ 4-6,5 М, ВСЕ ШИРИНЫ, ТОЛЩИНОЙ 32-40 ММ III СОРТА</t>
  </si>
  <si>
    <t>92</t>
  </si>
  <si>
    <t>36138</t>
  </si>
  <si>
    <t>ПИЛОМАТЕРИАЛЫ ХВОЙНЫХ ПОРОД. ДОСКИ НЕОБРЕЗНЫЕ ДЛИНОЙ 2-3,75 М, ВСЕ ШИРИНЫ, ТОЛЩИНОЙ 32-40 ММ IV СОРТА</t>
  </si>
  <si>
    <t>93</t>
  </si>
  <si>
    <t>40713</t>
  </si>
  <si>
    <t>СУЛЬФАТ АММОНИЯ НАСЫПЬЮ, СОРТ ВЫСШИЙ</t>
  </si>
  <si>
    <t>94</t>
  </si>
  <si>
    <t>40968</t>
  </si>
  <si>
    <t>ШПАТЛЕВКА KNAUF</t>
  </si>
  <si>
    <t>95</t>
  </si>
  <si>
    <t>40969</t>
  </si>
  <si>
    <t>ЛЕНТА САМОКЛЕЮЩАЯСЯ KNAUF</t>
  </si>
  <si>
    <t>96</t>
  </si>
  <si>
    <t>43899</t>
  </si>
  <si>
    <t>ПРОВОЛОКА ВЯЗАЛЬНАЯ</t>
  </si>
  <si>
    <t>97</t>
  </si>
  <si>
    <t>44059</t>
  </si>
  <si>
    <t>ВЕТОШЬ</t>
  </si>
  <si>
    <t>98</t>
  </si>
  <si>
    <t>44087</t>
  </si>
  <si>
    <t>ДЕТАЛИ КРЕПЛЕНИЯ СТАЛЬНЫЕ</t>
  </si>
  <si>
    <t>99</t>
  </si>
  <si>
    <t>44109</t>
  </si>
  <si>
    <t>ДЕТАЛИ ЗАКЛАДНЫЕ И НАКЛАДНЫЕ</t>
  </si>
  <si>
    <t>100</t>
  </si>
  <si>
    <t>44330</t>
  </si>
  <si>
    <t>ПЕРЕПЛЕТЫ ОКОННЫЕ ДЛЯ ЖИЛЫХ ЗДАНИЙ</t>
  </si>
  <si>
    <t>101</t>
  </si>
  <si>
    <t>44346</t>
  </si>
  <si>
    <t>ПЛИНТУСЫ ДЛЯ ПОЛОВ ИЗ ПЛАСТИКАТА</t>
  </si>
  <si>
    <t>102</t>
  </si>
  <si>
    <t>44354</t>
  </si>
  <si>
    <t>ПЛИТКИ ПЛИНТУСНЫЕ</t>
  </si>
  <si>
    <t>103</t>
  </si>
  <si>
    <t>44356</t>
  </si>
  <si>
    <t>ПЛИТКИ РЯДОВЫЕ</t>
  </si>
  <si>
    <t>104</t>
  </si>
  <si>
    <t>45002</t>
  </si>
  <si>
    <t>КРУГ ОТРЕЗНОЙ</t>
  </si>
  <si>
    <t>105</t>
  </si>
  <si>
    <t>45034</t>
  </si>
  <si>
    <t>РАСТВОР ГОТОВЫЙ КЛАДОЧНЫЙ ТЯЖЕЛЫЙ ЦЕМЕНТНЫЙ МАРКА ПО ПРОЕКТУ</t>
  </si>
  <si>
    <t>106</t>
  </si>
  <si>
    <t>45036</t>
  </si>
  <si>
    <t>СМЕСЬ РАСТВОРНАЯ СУХАЯ</t>
  </si>
  <si>
    <t>107</t>
  </si>
  <si>
    <t>45037</t>
  </si>
  <si>
    <t>СМЕСЬ СУХАЯ ДЛЯ ЗАДЕЛКИ ШВОВ</t>
  </si>
  <si>
    <t>108</t>
  </si>
  <si>
    <t>45077</t>
  </si>
  <si>
    <t>ПРОПАН-БУТАН, СМЕСЬ ТЕХНИЧЕСКАЯ</t>
  </si>
  <si>
    <t>109</t>
  </si>
  <si>
    <t>45089</t>
  </si>
  <si>
    <t>ПАСТА АНТИСЕПТИЧЕСКАЯ</t>
  </si>
  <si>
    <t>110</t>
  </si>
  <si>
    <t>47801</t>
  </si>
  <si>
    <t>ТРУБЫ ВОДОСТОЧНЫЕ</t>
  </si>
  <si>
    <t>111</t>
  </si>
  <si>
    <t>49307</t>
  </si>
  <si>
    <t>ПРОФИЛЬ 60Х27Х0,6</t>
  </si>
  <si>
    <t>112</t>
  </si>
  <si>
    <t>51619</t>
  </si>
  <si>
    <t>ЩИТЫ ИЗ ДОСОК ТОЛЩИНОЙ 25 ММ</t>
  </si>
  <si>
    <t>113</t>
  </si>
  <si>
    <t>58254</t>
  </si>
  <si>
    <t>СМЕСИ ТИПА ВЕТОНИТ</t>
  </si>
  <si>
    <t>114</t>
  </si>
  <si>
    <t>61612</t>
  </si>
  <si>
    <t>ДЮБЕЛИ РАСПОРНЫЕ ПОЛИЭТИЛЕНОВЫЕ</t>
  </si>
  <si>
    <t>115</t>
  </si>
  <si>
    <t>С130-9540</t>
  </si>
  <si>
    <t>ВОРОНКИ</t>
  </si>
  <si>
    <t>116</t>
  </si>
  <si>
    <t>65851</t>
  </si>
  <si>
    <t>ШУРУПЫ СТРОИТЕЛЬНЫЕ</t>
  </si>
  <si>
    <t>117</t>
  </si>
  <si>
    <t>ПЕНА МОНТАЖНАЯ (ГЕРМЕТИК ПЕНОПОЛИУРЕТАНОВЫЙ ТИПА MAKROFLEKS, SOUDAL) ДЛЯ ГЕРМЕТИЗАЦИИ СТЫКОВ В БАЛЛОНЧИКЕ ЕМКОСТЬЮ 0,75 Л</t>
  </si>
  <si>
    <t>118</t>
  </si>
  <si>
    <t>80631</t>
  </si>
  <si>
    <t>ШУРУПЫ С ПОТАЙНОЙ ГОЛОВКОЙ 4,0Х60 ММ</t>
  </si>
  <si>
    <t>119</t>
  </si>
  <si>
    <t>80633</t>
  </si>
  <si>
    <t>ВОСК "CERA PER RAFFAELLO"</t>
  </si>
  <si>
    <t>Л</t>
  </si>
  <si>
    <t>120</t>
  </si>
  <si>
    <t>81843</t>
  </si>
  <si>
    <t>СОСТАВ «RAFFAELLO MADERPERLATO» ДЛЯ ДЕКОРАТИВНЫХ ПОКРЫТИЙ</t>
  </si>
  <si>
    <t>121</t>
  </si>
  <si>
    <t>81846</t>
  </si>
  <si>
    <t>ПРАЙМЕР «RAFFAELLO OIKOS»</t>
  </si>
  <si>
    <t>122</t>
  </si>
  <si>
    <t>83171</t>
  </si>
  <si>
    <t>ЗВУКОИЗОЛЯЦИОННАЯ ПОДЛОЖКА ПОД ПАРКЕТ ТОЛЩ.2ММ</t>
  </si>
  <si>
    <t>123</t>
  </si>
  <si>
    <t>84420</t>
  </si>
  <si>
    <t>СОСТАВ «RAFFAELLO DECOR STUCCO» ДЛЯ ДЕКОРАТИВНЫХ ПОКРЫТИЙ</t>
  </si>
  <si>
    <t>124</t>
  </si>
  <si>
    <t>85918</t>
  </si>
  <si>
    <t>ЛАМИНИРОВАННОЕ НАПОЛЬНОЕ ПОКРЫТИЕ ТИПА PERGO</t>
  </si>
  <si>
    <t>ЛОКАЛЬНАЯ РЕСУРСНАЯ ВЕДОМОСТЬ № 01</t>
  </si>
  <si>
    <t>ОБЩЕСТРОИТЕЛЬНЫЕ РАБОТЫ</t>
  </si>
  <si>
    <t xml:space="preserve">ОСНОВАНИЕ: </t>
  </si>
  <si>
    <t>НАИМЕНОВАНИЕ РАБОТ И РЕСУРСОВ</t>
  </si>
  <si>
    <t>НА ЕДИНИЦУ</t>
  </si>
  <si>
    <t>ПО ПРОЕКТУ</t>
  </si>
  <si>
    <t>РАЗДЕЛ: КРОВЛЯ</t>
  </si>
  <si>
    <t>E8-2-1-1</t>
  </si>
  <si>
    <t>КЛАДКА ПАРАПЕТА КИРПИЧНОГО</t>
  </si>
  <si>
    <t>9,7</t>
  </si>
  <si>
    <t>1.1</t>
  </si>
  <si>
    <t>ЗАТРАТЫ ТРУДА РАБОЧИХ-СТРОИТЕЛЕЙ</t>
  </si>
  <si>
    <t>5,4</t>
  </si>
  <si>
    <t>52,38</t>
  </si>
  <si>
    <t>1.2</t>
  </si>
  <si>
    <t>0,4</t>
  </si>
  <si>
    <t>3,88</t>
  </si>
  <si>
    <t>1.3</t>
  </si>
  <si>
    <t>0,394</t>
  </si>
  <si>
    <t>3,8218</t>
  </si>
  <si>
    <t>1.4</t>
  </si>
  <si>
    <t>0,24</t>
  </si>
  <si>
    <t>2,328</t>
  </si>
  <si>
    <t>E6-1-35-1</t>
  </si>
  <si>
    <t>УСТРОЙСТВО ПОЯСОВ В ОПАЛУБКЕ /Ж/Б ПОЯС ОБВЯЗКИ ИЗ БМ-150/</t>
  </si>
  <si>
    <t>100М3</t>
  </si>
  <si>
    <t>0,0495</t>
  </si>
  <si>
    <t>1016,26</t>
  </si>
  <si>
    <t>50,30487</t>
  </si>
  <si>
    <t>0,27</t>
  </si>
  <si>
    <t>0,013365</t>
  </si>
  <si>
    <t>2.3</t>
  </si>
  <si>
    <t>49,09</t>
  </si>
  <si>
    <t>2,429955</t>
  </si>
  <si>
    <t>2.4</t>
  </si>
  <si>
    <t>70,81</t>
  </si>
  <si>
    <t>3,505095</t>
  </si>
  <si>
    <t>2.5</t>
  </si>
  <si>
    <t>208,25</t>
  </si>
  <si>
    <t>10,308375</t>
  </si>
  <si>
    <t>2.6</t>
  </si>
  <si>
    <t>1,23</t>
  </si>
  <si>
    <t>0,060885</t>
  </si>
  <si>
    <t>2.7</t>
  </si>
  <si>
    <t>101,5</t>
  </si>
  <si>
    <t>5,02425</t>
  </si>
  <si>
    <t>2.8</t>
  </si>
  <si>
    <t>0,037</t>
  </si>
  <si>
    <t>0,0018315</t>
  </si>
  <si>
    <t>2.9</t>
  </si>
  <si>
    <t>0,25</t>
  </si>
  <si>
    <t>0,012375</t>
  </si>
  <si>
    <t>2.10</t>
  </si>
  <si>
    <t>0,81</t>
  </si>
  <si>
    <t>0,040095</t>
  </si>
  <si>
    <t>2.11</t>
  </si>
  <si>
    <t>77,9</t>
  </si>
  <si>
    <t>3,85605</t>
  </si>
  <si>
    <t>0,08782</t>
  </si>
  <si>
    <t>0,01126</t>
  </si>
  <si>
    <t>E6-2-11-2 ШHК.ДОП.7</t>
  </si>
  <si>
    <t>ИЗГОТОВЛЕНИЕ АРМАТУРНЫХ КАРКАСОВ МЕТОДОМ ВЯЗКИ НА ГОРИЗОНТАЛЬНЫХ ПОВЕРХНОСТЯХ</t>
  </si>
  <si>
    <t>0,09714</t>
  </si>
  <si>
    <t>83,48</t>
  </si>
  <si>
    <t>8,1092472</t>
  </si>
  <si>
    <t>0,72</t>
  </si>
  <si>
    <t>0,0699408</t>
  </si>
  <si>
    <t>5.3</t>
  </si>
  <si>
    <t>0,12</t>
  </si>
  <si>
    <t>0,0116568</t>
  </si>
  <si>
    <t>5.4</t>
  </si>
  <si>
    <t>1,4</t>
  </si>
  <si>
    <t>0,135996</t>
  </si>
  <si>
    <t>5.5</t>
  </si>
  <si>
    <t>0,13</t>
  </si>
  <si>
    <t>0,0126282</t>
  </si>
  <si>
    <t>5.6</t>
  </si>
  <si>
    <t>0,86</t>
  </si>
  <si>
    <t>0,0835404</t>
  </si>
  <si>
    <t>5.7</t>
  </si>
  <si>
    <t>2,1</t>
  </si>
  <si>
    <t>0,203994</t>
  </si>
  <si>
    <t>5.8</t>
  </si>
  <si>
    <t>2,6</t>
  </si>
  <si>
    <t>0,252564</t>
  </si>
  <si>
    <t>5.9</t>
  </si>
  <si>
    <t>0,007</t>
  </si>
  <si>
    <t>0,00067998</t>
  </si>
  <si>
    <t>5.10</t>
  </si>
  <si>
    <t>0,5</t>
  </si>
  <si>
    <t>0,04857</t>
  </si>
  <si>
    <t>5.11</t>
  </si>
  <si>
    <t>1,8</t>
  </si>
  <si>
    <t>0,174852</t>
  </si>
  <si>
    <t>E10-1-10-1</t>
  </si>
  <si>
    <t>УСТРОЙСТВО ДЕРЕВЯННЫХ КОНСТРУКЦИЙ КРОВЛИ [СТОЙКИ]</t>
  </si>
  <si>
    <t>1,0741</t>
  </si>
  <si>
    <t>6.1</t>
  </si>
  <si>
    <t>22,5</t>
  </si>
  <si>
    <t>24,16725</t>
  </si>
  <si>
    <t>6.2</t>
  </si>
  <si>
    <t>0,23</t>
  </si>
  <si>
    <t>0,247043</t>
  </si>
  <si>
    <t>6.3</t>
  </si>
  <si>
    <t>0,36</t>
  </si>
  <si>
    <t>0,386676</t>
  </si>
  <si>
    <t>6.4</t>
  </si>
  <si>
    <t>0,003</t>
  </si>
  <si>
    <t>0,0032223</t>
  </si>
  <si>
    <t>6.5</t>
  </si>
  <si>
    <t>1,45</t>
  </si>
  <si>
    <t>1,557445</t>
  </si>
  <si>
    <t>6.6</t>
  </si>
  <si>
    <t>0,93</t>
  </si>
  <si>
    <t>0,998913</t>
  </si>
  <si>
    <t>6.7</t>
  </si>
  <si>
    <t>0,128892</t>
  </si>
  <si>
    <t>6.8</t>
  </si>
  <si>
    <t>0,01</t>
  </si>
  <si>
    <t>0,010741</t>
  </si>
  <si>
    <t>6.9</t>
  </si>
  <si>
    <t>0,00301</t>
  </si>
  <si>
    <t>0,003233041</t>
  </si>
  <si>
    <t>E10-1-2-1</t>
  </si>
  <si>
    <t>УСТАНОВКА СТРОПИЛА</t>
  </si>
  <si>
    <t>3,906</t>
  </si>
  <si>
    <t>7.1</t>
  </si>
  <si>
    <t>24,09</t>
  </si>
  <si>
    <t>94,09554</t>
  </si>
  <si>
    <t>7.2</t>
  </si>
  <si>
    <t>0,15</t>
  </si>
  <si>
    <t>0,5859</t>
  </si>
  <si>
    <t>7.3</t>
  </si>
  <si>
    <t>0,22</t>
  </si>
  <si>
    <t>0,85932</t>
  </si>
  <si>
    <t>7.4</t>
  </si>
  <si>
    <t>0,0072</t>
  </si>
  <si>
    <t>0,0281232</t>
  </si>
  <si>
    <t>7.5</t>
  </si>
  <si>
    <t>0,00438</t>
  </si>
  <si>
    <t>0,01710828</t>
  </si>
  <si>
    <t>7.6</t>
  </si>
  <si>
    <t>0,16</t>
  </si>
  <si>
    <t>0,62496</t>
  </si>
  <si>
    <t>7.7</t>
  </si>
  <si>
    <t>0,06</t>
  </si>
  <si>
    <t>0,23436</t>
  </si>
  <si>
    <t>7.8</t>
  </si>
  <si>
    <t>0,83</t>
  </si>
  <si>
    <t>3,24198</t>
  </si>
  <si>
    <t>7.9</t>
  </si>
  <si>
    <t>0,00196</t>
  </si>
  <si>
    <t>0,00765576</t>
  </si>
  <si>
    <t>УСТРОЙСТВО ДЕРЕВЯННЫХ КОНСТРУКЦИЙ КРОВЛИ [ЛЕЖНИ]</t>
  </si>
  <si>
    <t>0,1575</t>
  </si>
  <si>
    <t>8.1</t>
  </si>
  <si>
    <t>3,54375</t>
  </si>
  <si>
    <t>8.2</t>
  </si>
  <si>
    <t>0,036225</t>
  </si>
  <si>
    <t>8.3</t>
  </si>
  <si>
    <t>0,0567</t>
  </si>
  <si>
    <t>8.4</t>
  </si>
  <si>
    <t>0,0004725</t>
  </si>
  <si>
    <t>8.5</t>
  </si>
  <si>
    <t>0,228375</t>
  </si>
  <si>
    <t>8.6</t>
  </si>
  <si>
    <t>0,0031</t>
  </si>
  <si>
    <t>0,00048825</t>
  </si>
  <si>
    <t>8.7</t>
  </si>
  <si>
    <t>0,146475</t>
  </si>
  <si>
    <t>8.8</t>
  </si>
  <si>
    <t>0,0189</t>
  </si>
  <si>
    <t>8.9</t>
  </si>
  <si>
    <t>0,001575</t>
  </si>
  <si>
    <t>8.10</t>
  </si>
  <si>
    <t>0,000474075</t>
  </si>
  <si>
    <t>УСТРОЙСТВО ДЕРЕВЯННЫХ КОНСТРУКЦИЙ КРОВЛИ [ПРОГОНЫ]</t>
  </si>
  <si>
    <t>2,5515</t>
  </si>
  <si>
    <t>9.1</t>
  </si>
  <si>
    <t>57,40875</t>
  </si>
  <si>
    <t>9.2</t>
  </si>
  <si>
    <t>0,586845</t>
  </si>
  <si>
    <t>9.3</t>
  </si>
  <si>
    <t>0,91854</t>
  </si>
  <si>
    <t>9.4</t>
  </si>
  <si>
    <t>0,0076545</t>
  </si>
  <si>
    <t>9.5</t>
  </si>
  <si>
    <t>0,00790965</t>
  </si>
  <si>
    <t>9.6</t>
  </si>
  <si>
    <t>2,372895</t>
  </si>
  <si>
    <t>9.7</t>
  </si>
  <si>
    <t>0,30618</t>
  </si>
  <si>
    <t>9.8</t>
  </si>
  <si>
    <t>0,025515</t>
  </si>
  <si>
    <t>9.9</t>
  </si>
  <si>
    <t>0,007680015</t>
  </si>
  <si>
    <t>УСТРОЙСТВО ДЕРЕВЯННЫХ КОНСТРУКЦИЙ КРОВЛИ [ПОДКОСЫ]</t>
  </si>
  <si>
    <t>0,8921</t>
  </si>
  <si>
    <t>10.1</t>
  </si>
  <si>
    <t>20,07225</t>
  </si>
  <si>
    <t>10.2</t>
  </si>
  <si>
    <t>0,205183</t>
  </si>
  <si>
    <t>10.3</t>
  </si>
  <si>
    <t>0,321156</t>
  </si>
  <si>
    <t>10.4</t>
  </si>
  <si>
    <t>0,0026763</t>
  </si>
  <si>
    <t>10.5</t>
  </si>
  <si>
    <t>0,00276551</t>
  </si>
  <si>
    <t>10.6</t>
  </si>
  <si>
    <t>0,829653</t>
  </si>
  <si>
    <t>10.7</t>
  </si>
  <si>
    <t>0,107052</t>
  </si>
  <si>
    <t>10.8</t>
  </si>
  <si>
    <t>0,008921</t>
  </si>
  <si>
    <t>10.9</t>
  </si>
  <si>
    <t>0,002685221</t>
  </si>
  <si>
    <t>УСТРОЙСТВО ДЕРЕВЯННЫХ КОНСТРУКЦИЙ КРОВЛИ [КАБИЛКА]</t>
  </si>
  <si>
    <t>0,147</t>
  </si>
  <si>
    <t>11.1</t>
  </si>
  <si>
    <t>3,3075</t>
  </si>
  <si>
    <t>11.2</t>
  </si>
  <si>
    <t>0,03381</t>
  </si>
  <si>
    <t>11.3</t>
  </si>
  <si>
    <t>0,05292</t>
  </si>
  <si>
    <t>11.4</t>
  </si>
  <si>
    <t>0,000441</t>
  </si>
  <si>
    <t>11.5</t>
  </si>
  <si>
    <t>0,13671</t>
  </si>
  <si>
    <t>11.6</t>
  </si>
  <si>
    <t>0,01764</t>
  </si>
  <si>
    <t>11.7</t>
  </si>
  <si>
    <t>0,00147</t>
  </si>
  <si>
    <t>11.8</t>
  </si>
  <si>
    <t>0,00044247</t>
  </si>
  <si>
    <t>УСТАНОВКА МАУЭРЛАТОВ</t>
  </si>
  <si>
    <t>0,244</t>
  </si>
  <si>
    <t>12.1</t>
  </si>
  <si>
    <t>5,87796</t>
  </si>
  <si>
    <t>12.2</t>
  </si>
  <si>
    <t>0,0366</t>
  </si>
  <si>
    <t>12.3</t>
  </si>
  <si>
    <t>0,05368</t>
  </si>
  <si>
    <t>12.4</t>
  </si>
  <si>
    <t>0,0017568</t>
  </si>
  <si>
    <t>12.5</t>
  </si>
  <si>
    <t>3,38</t>
  </si>
  <si>
    <t>0,82472</t>
  </si>
  <si>
    <t>12.6</t>
  </si>
  <si>
    <t>0,00106872</t>
  </si>
  <si>
    <t>12.7</t>
  </si>
  <si>
    <t>0,01464</t>
  </si>
  <si>
    <t>12.8</t>
  </si>
  <si>
    <t>0,20252</t>
  </si>
  <si>
    <t>12.9</t>
  </si>
  <si>
    <t>0,00047824</t>
  </si>
  <si>
    <t>УСТРОЙСТВО ДЕРЕВЯННЫХ КОНСТРУКЦИЙ КРОВЛИ [НАКЛАДКА]</t>
  </si>
  <si>
    <t>1,518</t>
  </si>
  <si>
    <t>13.1</t>
  </si>
  <si>
    <t>34,155</t>
  </si>
  <si>
    <t>13.2</t>
  </si>
  <si>
    <t>0,34914</t>
  </si>
  <si>
    <t>13.3</t>
  </si>
  <si>
    <t>0,54648</t>
  </si>
  <si>
    <t>13.4</t>
  </si>
  <si>
    <t>0,004554</t>
  </si>
  <si>
    <t>13.5</t>
  </si>
  <si>
    <t>0,0047058</t>
  </si>
  <si>
    <t>13.6</t>
  </si>
  <si>
    <t>1,41174</t>
  </si>
  <si>
    <t>13.7</t>
  </si>
  <si>
    <t>0,18216</t>
  </si>
  <si>
    <t>13.8</t>
  </si>
  <si>
    <t>0,01518</t>
  </si>
  <si>
    <t>13.9</t>
  </si>
  <si>
    <t>0,00456918</t>
  </si>
  <si>
    <t>УСТРОЙСТВО ДЕРЕВЯННЫХ КОНСТРУКЦИЙ КРОВЛИ [КАРН-НЫЙ ЩИТ ИЗ ДОСОК]</t>
  </si>
  <si>
    <t>0,41</t>
  </si>
  <si>
    <t>14.1</t>
  </si>
  <si>
    <t>9,225</t>
  </si>
  <si>
    <t>14.2</t>
  </si>
  <si>
    <t>0,0943</t>
  </si>
  <si>
    <t>14.3</t>
  </si>
  <si>
    <t>0,1476</t>
  </si>
  <si>
    <t>14.4</t>
  </si>
  <si>
    <t>0,00123</t>
  </si>
  <si>
    <t>14.5</t>
  </si>
  <si>
    <t>0,001271</t>
  </si>
  <si>
    <t>14.6</t>
  </si>
  <si>
    <t>0,3813</t>
  </si>
  <si>
    <t>14.7</t>
  </si>
  <si>
    <t>0,0492</t>
  </si>
  <si>
    <t>14.8</t>
  </si>
  <si>
    <t>0,0041</t>
  </si>
  <si>
    <t>14.9</t>
  </si>
  <si>
    <t>0,0012341</t>
  </si>
  <si>
    <t>0,04241</t>
  </si>
  <si>
    <t>E10-1-87-1</t>
  </si>
  <si>
    <t>ОГНЕЗАЩИТА ДЕРЕВЯННЫХ КОНСТРУКЦИЙ СТРОПИЛ, МАУЭРЛАТОВ</t>
  </si>
  <si>
    <t>10М3</t>
  </si>
  <si>
    <t>1,09002</t>
  </si>
  <si>
    <t>16.1</t>
  </si>
  <si>
    <t>8,5</t>
  </si>
  <si>
    <t>9,26517</t>
  </si>
  <si>
    <t>16.2</t>
  </si>
  <si>
    <t>0,067</t>
  </si>
  <si>
    <t>0,07303134</t>
  </si>
  <si>
    <t>16.3</t>
  </si>
  <si>
    <t>0,017</t>
  </si>
  <si>
    <t>0,01853034</t>
  </si>
  <si>
    <t>E10-1-88-1</t>
  </si>
  <si>
    <t>ОГНЕЗАЩИТА ОБРЕШЕТОК ПОД КРОВЛЮ</t>
  </si>
  <si>
    <t>1000М2</t>
  </si>
  <si>
    <t>0,83661</t>
  </si>
  <si>
    <t>17.1</t>
  </si>
  <si>
    <t>31,61</t>
  </si>
  <si>
    <t>26,4452421</t>
  </si>
  <si>
    <t>17.2</t>
  </si>
  <si>
    <t>0,1924203</t>
  </si>
  <si>
    <t>17.3</t>
  </si>
  <si>
    <t>0,0501966</t>
  </si>
  <si>
    <t>УСТАНОВКА ЭЛЕМЕНТОВ КАРКАСА ИЗ БРУСЬЕВ [ОБРЕШЕТКА]</t>
  </si>
  <si>
    <t>3,656</t>
  </si>
  <si>
    <t>18.1</t>
  </si>
  <si>
    <t>82,26</t>
  </si>
  <si>
    <t>18.2</t>
  </si>
  <si>
    <t>0,84088</t>
  </si>
  <si>
    <t>18.3</t>
  </si>
  <si>
    <t>1,31616</t>
  </si>
  <si>
    <t>18.4</t>
  </si>
  <si>
    <t>0,010968</t>
  </si>
  <si>
    <t>18.5</t>
  </si>
  <si>
    <t>3,40008</t>
  </si>
  <si>
    <t>18.6</t>
  </si>
  <si>
    <t>0,43872</t>
  </si>
  <si>
    <t>18.7</t>
  </si>
  <si>
    <t>0,03656</t>
  </si>
  <si>
    <t>18.8</t>
  </si>
  <si>
    <t>0,01100456</t>
  </si>
  <si>
    <t>E12-3-4-1 ШHК.ДОП.10</t>
  </si>
  <si>
    <t>УСТРОЙСТВО КРОВЛИ ИЗ ПРОФНАСТИЛА С ПОКРЫТИЕМ ПО ГОТОВЫМ ПРОГОНАМ: ПРОСТАЯ КРОВЛЯ</t>
  </si>
  <si>
    <t>100 М2</t>
  </si>
  <si>
    <t>4,875</t>
  </si>
  <si>
    <t>19.1</t>
  </si>
  <si>
    <t>38,53</t>
  </si>
  <si>
    <t>187,83375</t>
  </si>
  <si>
    <t>19.2</t>
  </si>
  <si>
    <t>2,41</t>
  </si>
  <si>
    <t>11,74875</t>
  </si>
  <si>
    <t>19.3</t>
  </si>
  <si>
    <t>0,79</t>
  </si>
  <si>
    <t>3,85125</t>
  </si>
  <si>
    <t>19.4</t>
  </si>
  <si>
    <t>1,95</t>
  </si>
  <si>
    <t>19.5</t>
  </si>
  <si>
    <t>645</t>
  </si>
  <si>
    <t>3144,375</t>
  </si>
  <si>
    <t>19.6</t>
  </si>
  <si>
    <t>394,875</t>
  </si>
  <si>
    <t>ПРОФИЛИРОВАННЫЕ МЕТАЛЛИЧЕСКИЕ ЛИСТЫ /ПРОФНАСТИЛ/ ТОЛЩ. МЕТАЛЛА 0,50 ММ, ОКРАШЕННЫЕ, ГОФРА 35 ММ</t>
  </si>
  <si>
    <t>516,75</t>
  </si>
  <si>
    <t>СНЕГОЗАДЕРЖАТЕЛЬ ДЛЯ ПРОФНАСТИЛА/250/</t>
  </si>
  <si>
    <t>E12-1-10-1</t>
  </si>
  <si>
    <t>УСТРОЙСТВО ФАРТУК И ЖЕЛОБ ИЗ ЛИСТОВОЙ ОЦИНКОВАННОЙ СТАЛИ</t>
  </si>
  <si>
    <t>100М2</t>
  </si>
  <si>
    <t>2,5264</t>
  </si>
  <si>
    <t>22.1</t>
  </si>
  <si>
    <t>112,75</t>
  </si>
  <si>
    <t>284,8516</t>
  </si>
  <si>
    <t>22.2</t>
  </si>
  <si>
    <t>0,004</t>
  </si>
  <si>
    <t>0,0101056</t>
  </si>
  <si>
    <t>22.3</t>
  </si>
  <si>
    <t>0,012</t>
  </si>
  <si>
    <t>0,0303168</t>
  </si>
  <si>
    <t>22.4</t>
  </si>
  <si>
    <t>0,57</t>
  </si>
  <si>
    <t>1,440048</t>
  </si>
  <si>
    <t>E12-1-8-4 ШHК.ДОП.6</t>
  </si>
  <si>
    <t>НАВЕСКА ВОДОСТОЧНЫХ ТРУБ ПО СТЕНАМ ДИАМЕТРОМ 150 ММ</t>
  </si>
  <si>
    <t>100М</t>
  </si>
  <si>
    <t>0,45</t>
  </si>
  <si>
    <t>23.1</t>
  </si>
  <si>
    <t>38,4</t>
  </si>
  <si>
    <t>17,28</t>
  </si>
  <si>
    <t>23.2</t>
  </si>
  <si>
    <t>0,54</t>
  </si>
  <si>
    <t>0,243</t>
  </si>
  <si>
    <t>23.3</t>
  </si>
  <si>
    <t>0,156</t>
  </si>
  <si>
    <t>0,0702</t>
  </si>
  <si>
    <t>23.4</t>
  </si>
  <si>
    <t>0,0005</t>
  </si>
  <si>
    <t>0,000225</t>
  </si>
  <si>
    <t>23.5</t>
  </si>
  <si>
    <t>52,2</t>
  </si>
  <si>
    <t>E10-1-3-1</t>
  </si>
  <si>
    <t>УСТРОЙСТВО СЛУХОВЫХ ОКОН</t>
  </si>
  <si>
    <t>СЛУХОВОЕ</t>
  </si>
  <si>
    <t>26.1</t>
  </si>
  <si>
    <t>6,63</t>
  </si>
  <si>
    <t>19,89</t>
  </si>
  <si>
    <t>26.2</t>
  </si>
  <si>
    <t>0,11</t>
  </si>
  <si>
    <t>0,33</t>
  </si>
  <si>
    <t>26.3</t>
  </si>
  <si>
    <t>0,48</t>
  </si>
  <si>
    <t>26.4</t>
  </si>
  <si>
    <t>26.5</t>
  </si>
  <si>
    <t>0,0014</t>
  </si>
  <si>
    <t>0,0042</t>
  </si>
  <si>
    <t>26.6</t>
  </si>
  <si>
    <t>0,18</t>
  </si>
  <si>
    <t>26.7</t>
  </si>
  <si>
    <t>26.8</t>
  </si>
  <si>
    <t>0,1</t>
  </si>
  <si>
    <t>0,3</t>
  </si>
  <si>
    <t>26.9</t>
  </si>
  <si>
    <t>1,5</t>
  </si>
  <si>
    <t>ОГРАЖДЕНИЕ КРОВЛИ</t>
  </si>
  <si>
    <t>E12-1-12-1</t>
  </si>
  <si>
    <t>ОГРАЖДЕНИЕ КРОВЕЛЬ ПЕРИЛАМИ</t>
  </si>
  <si>
    <t>27.1</t>
  </si>
  <si>
    <t>6,67</t>
  </si>
  <si>
    <t>1,62748</t>
  </si>
  <si>
    <t>27.2</t>
  </si>
  <si>
    <t>0,29</t>
  </si>
  <si>
    <t>0,07076</t>
  </si>
  <si>
    <t>27.3</t>
  </si>
  <si>
    <t>1,89</t>
  </si>
  <si>
    <t>0,46116</t>
  </si>
  <si>
    <t>27.4</t>
  </si>
  <si>
    <t>0,14</t>
  </si>
  <si>
    <t>0,03416</t>
  </si>
  <si>
    <t>27.5</t>
  </si>
  <si>
    <t>0,52</t>
  </si>
  <si>
    <t>0,12688</t>
  </si>
  <si>
    <t>27.6</t>
  </si>
  <si>
    <t>0,000122</t>
  </si>
  <si>
    <t>24,4</t>
  </si>
  <si>
    <t>РАЗДЕЛ: ПОДГОТОВИТЕЛЬНЫЕ РАБОТЫ (ЦОКОЛЬНОГО ЭТАЖА)</t>
  </si>
  <si>
    <t>E62-41-1</t>
  </si>
  <si>
    <t>ОЧИСТКА ВРУЧНУЮ ПОВЕРХНОСТИ СТЕН</t>
  </si>
  <si>
    <t>19,48</t>
  </si>
  <si>
    <t>30.1</t>
  </si>
  <si>
    <t>20,8</t>
  </si>
  <si>
    <t>405,184</t>
  </si>
  <si>
    <t>E46-2-9-2</t>
  </si>
  <si>
    <t>ОТБИВКА ШТУКАТУРКИ С ПОВЕРХНОСТЕЙ СТЕН</t>
  </si>
  <si>
    <t>0,43</t>
  </si>
  <si>
    <t>31.1</t>
  </si>
  <si>
    <t>22,82</t>
  </si>
  <si>
    <t>9,8126</t>
  </si>
  <si>
    <t>E46-4-12-3</t>
  </si>
  <si>
    <t>РАЗБОРКА ПРОЕМОВ ДВЕРНЫХ</t>
  </si>
  <si>
    <t>0,019</t>
  </si>
  <si>
    <t>32.1</t>
  </si>
  <si>
    <t>103,91</t>
  </si>
  <si>
    <t>1,97429</t>
  </si>
  <si>
    <t>E9-4-14-1 ШHК.ДОП.4 #ОЧ-3.4-д#К=0,6</t>
  </si>
  <si>
    <t>РАЗБОРКА МЕТАЛЛИЧЕСКИХ ДВЕРЕЙ ДEМОHTАЖ</t>
  </si>
  <si>
    <t>3,15</t>
  </si>
  <si>
    <t>33.1</t>
  </si>
  <si>
    <t>2,682</t>
  </si>
  <si>
    <t>8,4483</t>
  </si>
  <si>
    <t>33.2</t>
  </si>
  <si>
    <t>0,203</t>
  </si>
  <si>
    <t>0,63945</t>
  </si>
  <si>
    <t>33.3</t>
  </si>
  <si>
    <t>0,105</t>
  </si>
  <si>
    <t>0,33075</t>
  </si>
  <si>
    <t>33.4</t>
  </si>
  <si>
    <t>0,189</t>
  </si>
  <si>
    <t>0,59535</t>
  </si>
  <si>
    <t>33.5</t>
  </si>
  <si>
    <t>E46-4-12-1</t>
  </si>
  <si>
    <t>РАЗБОРКА АЛЕМИНЫВИХ ЗАПОЛНЕНИЙ ПРОЕМОВ ОКОННЫХ С ПОДОКОННЫМИ ДОСКАМИ</t>
  </si>
  <si>
    <t>0,054</t>
  </si>
  <si>
    <t>34.1</t>
  </si>
  <si>
    <t>188,54</t>
  </si>
  <si>
    <t>10,18116</t>
  </si>
  <si>
    <t>ОЧИСТКА ВРУЧНУЮ ПОВЕРХНОСТИ ПОТОЛКОВ ОТ ПЕРХЛОРВИНИЛОВЫХ И МАСЛЯНЫХ КРАСОК:</t>
  </si>
  <si>
    <t>10,25</t>
  </si>
  <si>
    <t>35.1</t>
  </si>
  <si>
    <t>213,2</t>
  </si>
  <si>
    <t>E55-8-1</t>
  </si>
  <si>
    <t>РАЗБОРКА КИРПИЧНЫХ ПЕРЕГОРОДОК</t>
  </si>
  <si>
    <t>36.1</t>
  </si>
  <si>
    <t>141,2</t>
  </si>
  <si>
    <t>282,4</t>
  </si>
  <si>
    <t>36.2</t>
  </si>
  <si>
    <t>6,48</t>
  </si>
  <si>
    <t>12,96</t>
  </si>
  <si>
    <t>36.3</t>
  </si>
  <si>
    <t>13,44</t>
  </si>
  <si>
    <t>26,88</t>
  </si>
  <si>
    <t>ПРОЁМЫ</t>
  </si>
  <si>
    <t>E10-1-34-3 ШHК.ДОП.4</t>
  </si>
  <si>
    <t>УСТАНОВКА В ЖИЛЫХ И ОБЩЕСТВЕННЫХ ЗДАНИЯХ ОКОННЫХ БЛОКОВ ИЗ ПВХ ПРОФИЛЕЙ: ПОВОРОТНЫХ С ПЛОЩАДЬЮ ПРОЕМА ДО 2 М2 ОДНОСТВОРЧАТЫХ</t>
  </si>
  <si>
    <t>0,0144</t>
  </si>
  <si>
    <t>37.1</t>
  </si>
  <si>
    <t>216,08</t>
  </si>
  <si>
    <t>3,111552</t>
  </si>
  <si>
    <t>37.2</t>
  </si>
  <si>
    <t>22,89</t>
  </si>
  <si>
    <t>0,329616</t>
  </si>
  <si>
    <t>37.3</t>
  </si>
  <si>
    <t>35,27</t>
  </si>
  <si>
    <t>0,507888</t>
  </si>
  <si>
    <t>37.4</t>
  </si>
  <si>
    <t>800</t>
  </si>
  <si>
    <t>11,52</t>
  </si>
  <si>
    <t>37.5</t>
  </si>
  <si>
    <t>71,4</t>
  </si>
  <si>
    <t>1,02816</t>
  </si>
  <si>
    <t>1,44</t>
  </si>
  <si>
    <t>E9-4-15-2 ШHК.ДОП.6</t>
  </si>
  <si>
    <t>УСТАНОВКА ВОРОТ МЕТАЛЛИЧЕСКИХ С УСТАНОВКОЙ НАКЛАДНЫХ ДЕТАЛЕЙ</t>
  </si>
  <si>
    <t>0,1054</t>
  </si>
  <si>
    <t>39.1</t>
  </si>
  <si>
    <t>224,4</t>
  </si>
  <si>
    <t>23,65176</t>
  </si>
  <si>
    <t>39.2</t>
  </si>
  <si>
    <t>15,98</t>
  </si>
  <si>
    <t>1,684292</t>
  </si>
  <si>
    <t>39.3</t>
  </si>
  <si>
    <t>2,8</t>
  </si>
  <si>
    <t>0,29512</t>
  </si>
  <si>
    <t>39.4</t>
  </si>
  <si>
    <t>0,00076</t>
  </si>
  <si>
    <t>0,000080</t>
  </si>
  <si>
    <t>39.5</t>
  </si>
  <si>
    <t>0,00056</t>
  </si>
  <si>
    <t>0,000059</t>
  </si>
  <si>
    <t>39.6</t>
  </si>
  <si>
    <t>0,04216</t>
  </si>
  <si>
    <t>39.7</t>
  </si>
  <si>
    <t>0,0116</t>
  </si>
  <si>
    <t>0,00122264</t>
  </si>
  <si>
    <t>10,54</t>
  </si>
  <si>
    <t>E9-4-14-2 ШHК.ДОП.4</t>
  </si>
  <si>
    <t>УСТАНОВКА МЕТАЛЛИЧЕСКИХ ДВЕРЕЙ С ПОДГОТОВКОЙ ПРОЕМА И УСТАНОВКОЙ НАКЛАДНЫХ И ЗАКЛАДНЫХ ДЕТАЛЕЙ ПЛОЩАДЬЮ БОЛЕЕ 2,5 М2 /УТЕПЛЕННЫЕ С ЗАМКОМ/</t>
  </si>
  <si>
    <t>42.1</t>
  </si>
  <si>
    <t>4,12</t>
  </si>
  <si>
    <t>12,978</t>
  </si>
  <si>
    <t>42.2</t>
  </si>
  <si>
    <t>0,4095</t>
  </si>
  <si>
    <t>42.3</t>
  </si>
  <si>
    <t>0,32</t>
  </si>
  <si>
    <t>1,008</t>
  </si>
  <si>
    <t>42.4</t>
  </si>
  <si>
    <t>0,2</t>
  </si>
  <si>
    <t>0,63</t>
  </si>
  <si>
    <t>42.5</t>
  </si>
  <si>
    <t>0,9135</t>
  </si>
  <si>
    <t>42.6</t>
  </si>
  <si>
    <t>0,0012</t>
  </si>
  <si>
    <t>0,00378</t>
  </si>
  <si>
    <t>42.7</t>
  </si>
  <si>
    <t>0,0037</t>
  </si>
  <si>
    <t>0,011655</t>
  </si>
  <si>
    <t>БЛОКИ ДВЕРНЫЕ МЕТАЛЛИЧЕСКИЕ /УТЕПЛЕННЫЕ С ЗАМКОМ/</t>
  </si>
  <si>
    <t>ПОЛЫ КЕРАМИЧЕСКИЕ</t>
  </si>
  <si>
    <t>E11-1-4-1</t>
  </si>
  <si>
    <t>УСТРОЙСТВО ПАРОИЗОЛЯЦИЯ РУЛОННЫМИ МАТЕРИАЛАМИ ОДИН СЛОЙ</t>
  </si>
  <si>
    <t>0,471</t>
  </si>
  <si>
    <t>45.1</t>
  </si>
  <si>
    <t>46,18</t>
  </si>
  <si>
    <t>21,75078</t>
  </si>
  <si>
    <t>E11-1-4-2</t>
  </si>
  <si>
    <t>УСТРОЙСТВО ГИДРОИЗОЛЯЦИИ ОКЛЕЕЧНОЙ РУЛОННЫМИ МАТЕРИАЛАМИ НА МАСТИКЕ БИТУМИНОЛЬ ПОСЛЕДУЮЩИЙ СЛОЙ</t>
  </si>
  <si>
    <t>46.1</t>
  </si>
  <si>
    <t>27,86</t>
  </si>
  <si>
    <t>13,12206</t>
  </si>
  <si>
    <t>46.2</t>
  </si>
  <si>
    <t>0,15543</t>
  </si>
  <si>
    <t>46.3</t>
  </si>
  <si>
    <t>0,132</t>
  </si>
  <si>
    <t>0,062172</t>
  </si>
  <si>
    <t>46.4</t>
  </si>
  <si>
    <t>0,008949</t>
  </si>
  <si>
    <t>109,272</t>
  </si>
  <si>
    <t>E11-1-11-1</t>
  </si>
  <si>
    <t>УСТРОЙСТВО СТЯЖЕК ЦЕМЕНТНЫХ ТОЛЩИНОЙ 20 ММ ИЗ ЦЕМЕНТНОГО РАСТВОРА М-150</t>
  </si>
  <si>
    <t>48.1</t>
  </si>
  <si>
    <t>39,51</t>
  </si>
  <si>
    <t>18,60921</t>
  </si>
  <si>
    <t>48.2</t>
  </si>
  <si>
    <t>9,07</t>
  </si>
  <si>
    <t>4,27197</t>
  </si>
  <si>
    <t>48.3</t>
  </si>
  <si>
    <t>2,04</t>
  </si>
  <si>
    <t>0,96084</t>
  </si>
  <si>
    <t>E11-1-27-3</t>
  </si>
  <si>
    <t>УСТРОЙСТВО ПОКРЫТИЙ НА ЦЕМЕНТНОМ РАСТВОРЕ ИЗ ПЛИТОК КЕРАМИЧЕСКИХ ДЛЯ ПОЛОВ ОДНОЦВЕТНЫХ С КРАСИТЕЛЕМ</t>
  </si>
  <si>
    <t>49.1</t>
  </si>
  <si>
    <t>119,78</t>
  </si>
  <si>
    <t>56,41638</t>
  </si>
  <si>
    <t>49.2</t>
  </si>
  <si>
    <t>0,28</t>
  </si>
  <si>
    <t>0,13188</t>
  </si>
  <si>
    <t>49.3</t>
  </si>
  <si>
    <t>3,85</t>
  </si>
  <si>
    <t>1,81335</t>
  </si>
  <si>
    <t>49.4</t>
  </si>
  <si>
    <t>1,3</t>
  </si>
  <si>
    <t>0,6123</t>
  </si>
  <si>
    <t>48,042</t>
  </si>
  <si>
    <t>E11-1-39-4</t>
  </si>
  <si>
    <t>УСТРОЙСТВО ПЛИНТУСОВ ИЗ ПЛИТОК КЕРАМИЧЕСКИХ</t>
  </si>
  <si>
    <t>0,276</t>
  </si>
  <si>
    <t>51.1</t>
  </si>
  <si>
    <t>23,6</t>
  </si>
  <si>
    <t>6,5136</t>
  </si>
  <si>
    <t>51.2</t>
  </si>
  <si>
    <t>0,01656</t>
  </si>
  <si>
    <t>51.3</t>
  </si>
  <si>
    <t>0,04416</t>
  </si>
  <si>
    <t>51.4</t>
  </si>
  <si>
    <t>27,876</t>
  </si>
  <si>
    <t>ВНУТРЕЕНЯЯ ОТДЕЛКА</t>
  </si>
  <si>
    <t>E15-4-27-6</t>
  </si>
  <si>
    <t>ШПАТЛЕВКА ПРИ ВЫСОКОКАЧЕСТВЕННОЙ ОКРАСКЕ ПО ШТУКАТУРКЕ И СБОРНЫМ КОНСТРУКЦИЯМ, ПОДГОТОВЛЕННЫМ ПОД ОКРАСКУ ПОТОЛКОВ</t>
  </si>
  <si>
    <t>52.1</t>
  </si>
  <si>
    <t>16,5</t>
  </si>
  <si>
    <t>169,125</t>
  </si>
  <si>
    <t>52.2</t>
  </si>
  <si>
    <t>0,032</t>
  </si>
  <si>
    <t>0,328</t>
  </si>
  <si>
    <t>52.3</t>
  </si>
  <si>
    <t>0,44</t>
  </si>
  <si>
    <t>4,51</t>
  </si>
  <si>
    <t>52.4</t>
  </si>
  <si>
    <t>1,5375</t>
  </si>
  <si>
    <t>E15-4-5-4</t>
  </si>
  <si>
    <t>ОКРАСКА ПОЛИВИНИЛАЦЕТАТНЫМИ ВОДОЭМУЛЬСИОННЫМИ СОСТАВАМИ УЛУЧШЕННАЯ ПО ШТУКАТУРКЕ ПОТОЛКОВ</t>
  </si>
  <si>
    <t>53.1</t>
  </si>
  <si>
    <t>53,9</t>
  </si>
  <si>
    <t>552,475</t>
  </si>
  <si>
    <t>53.2</t>
  </si>
  <si>
    <t>0,069</t>
  </si>
  <si>
    <t>0,70725</t>
  </si>
  <si>
    <t>53.3</t>
  </si>
  <si>
    <t>0,055</t>
  </si>
  <si>
    <t>0,56375</t>
  </si>
  <si>
    <t>53.4</t>
  </si>
  <si>
    <t>0,84</t>
  </si>
  <si>
    <t>8,61</t>
  </si>
  <si>
    <t>E61-2-5</t>
  </si>
  <si>
    <t>РЕМОНТ ШТУКАТУРКИ ВНУТРЕННИХ СТЕН ПО КАМНЮ ИЗВЕСТКОВЫМ РАСТВОРОМ ПЛОЩАДЬЮ ОТДЕЛЬНЫХ МЕСТ: БОЛЕЕ 10 М2 ТОЛЩИНОЙ СЛОЯ ДО 20 ММ</t>
  </si>
  <si>
    <t>0,38</t>
  </si>
  <si>
    <t>54.1</t>
  </si>
  <si>
    <t>129,92</t>
  </si>
  <si>
    <t>49,3696</t>
  </si>
  <si>
    <t>54.2</t>
  </si>
  <si>
    <t>0,35</t>
  </si>
  <si>
    <t>0,133</t>
  </si>
  <si>
    <t>54.3</t>
  </si>
  <si>
    <t>2,2</t>
  </si>
  <si>
    <t>0,836</t>
  </si>
  <si>
    <t>E15-4-27-5</t>
  </si>
  <si>
    <t>ШПАТЛЕВКА ПРИ ВЫСОКОКАЧЕСТВЕННОЙ ОКРАСКЕ ПО ШТУКАТУРКЕ И СБОРНЫМ КОНСТРУКЦИЯМ, ПОДГОТОВЛЕННЫМ ПОД ОКРАСКУ СТЕН</t>
  </si>
  <si>
    <t>19,859</t>
  </si>
  <si>
    <t>55.1</t>
  </si>
  <si>
    <t>11,99</t>
  </si>
  <si>
    <t>238,10941</t>
  </si>
  <si>
    <t>55.2</t>
  </si>
  <si>
    <t>0,029</t>
  </si>
  <si>
    <t>0,575911</t>
  </si>
  <si>
    <t>55.3</t>
  </si>
  <si>
    <t>8,73796</t>
  </si>
  <si>
    <t>55.4</t>
  </si>
  <si>
    <t>2,97885</t>
  </si>
  <si>
    <t>E15-4-5-3</t>
  </si>
  <si>
    <t>ОКРАСКА ПОЛИВИНИЛАЦЕТАТНЫМИ ВОДОЭМУЛЬСИОННЫМИ СОСТАВАМИ УЛУЧШЕННАЯ ПО ШТУКАТУРКЕ СТЕН И ПЕРЕГОРОДОК</t>
  </si>
  <si>
    <t>56.1</t>
  </si>
  <si>
    <t>42,9</t>
  </si>
  <si>
    <t>851,9511</t>
  </si>
  <si>
    <t>56.2</t>
  </si>
  <si>
    <t>0,063</t>
  </si>
  <si>
    <t>1,251117</t>
  </si>
  <si>
    <t>56.3</t>
  </si>
  <si>
    <t>0,051</t>
  </si>
  <si>
    <t>1,012809</t>
  </si>
  <si>
    <t>56.4</t>
  </si>
  <si>
    <t>16,68156</t>
  </si>
  <si>
    <t>E15-4-25-8</t>
  </si>
  <si>
    <t>УЛУЧШЕННАЯ ОКРАСКА МАСЛЯНЫМИ СОСТАВАМИ ПО ШТУКАТУРКЕ СТЕН И ОТКОСОВ</t>
  </si>
  <si>
    <t>1,639</t>
  </si>
  <si>
    <t>57.1</t>
  </si>
  <si>
    <t>51,01</t>
  </si>
  <si>
    <t>83,60539</t>
  </si>
  <si>
    <t>57.2</t>
  </si>
  <si>
    <t>0,01837</t>
  </si>
  <si>
    <t>0,03010843</t>
  </si>
  <si>
    <t>57.3</t>
  </si>
  <si>
    <t>0,0075</t>
  </si>
  <si>
    <t>0,0122925</t>
  </si>
  <si>
    <t>57.4</t>
  </si>
  <si>
    <t>0,0113</t>
  </si>
  <si>
    <t>0,0185207</t>
  </si>
  <si>
    <t>57.5</t>
  </si>
  <si>
    <t>0,083589</t>
  </si>
  <si>
    <t>57.6</t>
  </si>
  <si>
    <t>1,37676</t>
  </si>
  <si>
    <t>57.7</t>
  </si>
  <si>
    <t>0,31</t>
  </si>
  <si>
    <t>0,50809</t>
  </si>
  <si>
    <t>РАЗДЕЛ: ПОДГОТОВИТЕЛЬНЫЕ РАБОТЫ (1-ЭТАЖ)</t>
  </si>
  <si>
    <t>РАЗБОРКА ДЕРЕВЯННЫХ ЗАПОЛНЕНИЙ ПРОЕМОВ ДВЕРНЫХ И ВОРОТНЫХ</t>
  </si>
  <si>
    <t>0,1827</t>
  </si>
  <si>
    <t>58.1</t>
  </si>
  <si>
    <t>18,984357</t>
  </si>
  <si>
    <t>РАЗБОРКА АЛЮМИНВЫХ ВИТРАЖ</t>
  </si>
  <si>
    <t>0,64</t>
  </si>
  <si>
    <t>59.1</t>
  </si>
  <si>
    <t>120,6656</t>
  </si>
  <si>
    <t>E56-1-6 ШHК.ДОП.8</t>
  </si>
  <si>
    <t>100КОРОБ</t>
  </si>
  <si>
    <t>60.1</t>
  </si>
  <si>
    <t>122,8</t>
  </si>
  <si>
    <t>13,508</t>
  </si>
  <si>
    <t>60.2</t>
  </si>
  <si>
    <t>8,16</t>
  </si>
  <si>
    <t>0,8976</t>
  </si>
  <si>
    <t>РАЗБОРКА КИРПИЧНЫХ ПЕРЕГОРОДОК НА ОТДЕЛЬНЫЕ КИРПИЧИ</t>
  </si>
  <si>
    <t>1,218</t>
  </si>
  <si>
    <t>61.1</t>
  </si>
  <si>
    <t>171,9816</t>
  </si>
  <si>
    <t>61.2</t>
  </si>
  <si>
    <t>7,89264</t>
  </si>
  <si>
    <t>61.3</t>
  </si>
  <si>
    <t>16,36992</t>
  </si>
  <si>
    <t>ЛЕСТНИЦА</t>
  </si>
  <si>
    <t>E7-5-16-4 #ОЧ-3.4-д#К=0,6</t>
  </si>
  <si>
    <t>ДЕМОНТАЖ ОГРАЖДЕНИЙ ЛЕСТНИЧНЫХ МАРШЕЙ ДEМОHTАЖ</t>
  </si>
  <si>
    <t>0,42</t>
  </si>
  <si>
    <t>62.1</t>
  </si>
  <si>
    <t>24,9</t>
  </si>
  <si>
    <t>10,458</t>
  </si>
  <si>
    <t>62.2</t>
  </si>
  <si>
    <t>4,06</t>
  </si>
  <si>
    <t>1,7052</t>
  </si>
  <si>
    <t>62.3</t>
  </si>
  <si>
    <t>ВНУТРЕННИЕ ПОМЕЩЕНИЯ</t>
  </si>
  <si>
    <t>E63-7-10 ШHК.ДОП.6</t>
  </si>
  <si>
    <t>РАЗБОРКА ОБЛИЦОВКИ СТЕН ИЗ ПЛИТ И ПЛИТОК: КЕРАМИЧЕСКИХ ГЛАЗУРОВАННЫХ ПЛИТОК</t>
  </si>
  <si>
    <t>0,423</t>
  </si>
  <si>
    <t>63.1</t>
  </si>
  <si>
    <t>78,1</t>
  </si>
  <si>
    <t>33,0363</t>
  </si>
  <si>
    <t>4,152</t>
  </si>
  <si>
    <t>64.1</t>
  </si>
  <si>
    <t>86,3616</t>
  </si>
  <si>
    <t>E54-3-4 ШHК.ДОП.8</t>
  </si>
  <si>
    <t>РАЗБОРКА ПОДШИВКИ ПОТОЛКОВ ИЗ ДЕКОРАТИВНЫХ ПЛАСТИКОВЫХ ПАНЕЛЕЙ</t>
  </si>
  <si>
    <t>2,541</t>
  </si>
  <si>
    <t>65.1</t>
  </si>
  <si>
    <t>24,65</t>
  </si>
  <si>
    <t>62,63565</t>
  </si>
  <si>
    <t>1,949</t>
  </si>
  <si>
    <t>66.1</t>
  </si>
  <si>
    <t>40,5392</t>
  </si>
  <si>
    <t>E57-2-3</t>
  </si>
  <si>
    <t>РАЗБОРКА ПОКРЫТИЙ ПОЛОВ: ИЗ КЕРАМИЧЕСКИХ ПЛИТОК</t>
  </si>
  <si>
    <t>0,778</t>
  </si>
  <si>
    <t>67.1</t>
  </si>
  <si>
    <t>69,87</t>
  </si>
  <si>
    <t>54,35886</t>
  </si>
  <si>
    <t>E57-2-4</t>
  </si>
  <si>
    <t>РАЗБОРКА ПОКРЫТИЙ ПОЛОВ: МРАМОР</t>
  </si>
  <si>
    <t>1,259</t>
  </si>
  <si>
    <t>68.1</t>
  </si>
  <si>
    <t>111,2</t>
  </si>
  <si>
    <t>140,0008</t>
  </si>
  <si>
    <t>68.2</t>
  </si>
  <si>
    <t>19,2</t>
  </si>
  <si>
    <t>24,1728</t>
  </si>
  <si>
    <t>68.3</t>
  </si>
  <si>
    <t>48,3456</t>
  </si>
  <si>
    <t>E57-1-3</t>
  </si>
  <si>
    <t>РАЗБОРКА ПОКРЫТИЙ ПОЛОВ: ЛАМИНАТ</t>
  </si>
  <si>
    <t>0,814</t>
  </si>
  <si>
    <t>69.1</t>
  </si>
  <si>
    <t>17,44</t>
  </si>
  <si>
    <t>14,19616</t>
  </si>
  <si>
    <t>E57-2-1</t>
  </si>
  <si>
    <t>РАЗБОРКА ПОКРЫТИЙ ПОЛОВ: ИЗ ЛИНОЛЕУМА И РЕЛИНА</t>
  </si>
  <si>
    <t>0,738</t>
  </si>
  <si>
    <t>70.1</t>
  </si>
  <si>
    <t>11,39</t>
  </si>
  <si>
    <t>8,40582</t>
  </si>
  <si>
    <t>E9-4-14-1 ШHК.ДОП.4</t>
  </si>
  <si>
    <t>УСТАНОВКА МЕТАЛЛИЧЕСКИХ ДВЕРЕЙ С ПОДГОТОВКОЙ ПРОЕМА И УСТАНОВКОЙ НАКЛАДНЫХ И ЗАКЛАДНЫХ ДЕТАЛЕЙ ПЛОЩАДЬЮ ДО 2,5 М2 /УТЕПЛЕННЫЕ С ЗАМКОМ/</t>
  </si>
  <si>
    <t>71.1</t>
  </si>
  <si>
    <t>4,47</t>
  </si>
  <si>
    <t>71.2</t>
  </si>
  <si>
    <t>0,2268</t>
  </si>
  <si>
    <t>71.3</t>
  </si>
  <si>
    <t>0,5481</t>
  </si>
  <si>
    <t>71.4</t>
  </si>
  <si>
    <t>0,2835</t>
  </si>
  <si>
    <t>71.5</t>
  </si>
  <si>
    <t>0,5103</t>
  </si>
  <si>
    <t>71.6</t>
  </si>
  <si>
    <t>0,001</t>
  </si>
  <si>
    <t>0,00189</t>
  </si>
  <si>
    <t>71.7</t>
  </si>
  <si>
    <t>0,0022</t>
  </si>
  <si>
    <t>0,004158</t>
  </si>
  <si>
    <t>0,181</t>
  </si>
  <si>
    <t>74.1</t>
  </si>
  <si>
    <t>8,35858</t>
  </si>
  <si>
    <t>75.1</t>
  </si>
  <si>
    <t>5,04266</t>
  </si>
  <si>
    <t>75.2</t>
  </si>
  <si>
    <t>0,05973</t>
  </si>
  <si>
    <t>75.3</t>
  </si>
  <si>
    <t>0,023892</t>
  </si>
  <si>
    <t>75.4</t>
  </si>
  <si>
    <t>0,003439</t>
  </si>
  <si>
    <t>41,992</t>
  </si>
  <si>
    <t>77.1</t>
  </si>
  <si>
    <t>7,15131</t>
  </si>
  <si>
    <t>77.2</t>
  </si>
  <si>
    <t>1,64167</t>
  </si>
  <si>
    <t>77.3</t>
  </si>
  <si>
    <t>0,36924</t>
  </si>
  <si>
    <t>78.1</t>
  </si>
  <si>
    <t>21,68018</t>
  </si>
  <si>
    <t>78.2</t>
  </si>
  <si>
    <t>0,05068</t>
  </si>
  <si>
    <t>78.3</t>
  </si>
  <si>
    <t>0,69685</t>
  </si>
  <si>
    <t>78.4</t>
  </si>
  <si>
    <t>0,2353</t>
  </si>
  <si>
    <t>18,462</t>
  </si>
  <si>
    <t>80.1</t>
  </si>
  <si>
    <t>5,192</t>
  </si>
  <si>
    <t>80.2</t>
  </si>
  <si>
    <t>0,0132</t>
  </si>
  <si>
    <t>80.3</t>
  </si>
  <si>
    <t>0,0352</t>
  </si>
  <si>
    <t>80.4</t>
  </si>
  <si>
    <t>22,22</t>
  </si>
  <si>
    <t>ПОЛЫ ИЗ ИТАЛГРАНИТ</t>
  </si>
  <si>
    <t>E11-1-2-9</t>
  </si>
  <si>
    <t>УСТРОЙСТВО ПОДСТИЛАЮЩИХ СЛОЕВ БЕТОННЫХ</t>
  </si>
  <si>
    <t>24,8</t>
  </si>
  <si>
    <t>81.1</t>
  </si>
  <si>
    <t>44,64</t>
  </si>
  <si>
    <t>81.2</t>
  </si>
  <si>
    <t>11,904</t>
  </si>
  <si>
    <t>81.3</t>
  </si>
  <si>
    <t>1,02</t>
  </si>
  <si>
    <t>25,296</t>
  </si>
  <si>
    <t>81.4</t>
  </si>
  <si>
    <t>8,68</t>
  </si>
  <si>
    <t>81.5</t>
  </si>
  <si>
    <t>0,002</t>
  </si>
  <si>
    <t>0,0496</t>
  </si>
  <si>
    <t>81.6</t>
  </si>
  <si>
    <t>0,0248</t>
  </si>
  <si>
    <t>3,1</t>
  </si>
  <si>
    <t>82.1</t>
  </si>
  <si>
    <t>122,481</t>
  </si>
  <si>
    <t>82.2</t>
  </si>
  <si>
    <t>28,117</t>
  </si>
  <si>
    <t>82.3</t>
  </si>
  <si>
    <t>6,324</t>
  </si>
  <si>
    <t>83.1</t>
  </si>
  <si>
    <t>83.2</t>
  </si>
  <si>
    <t>83.3</t>
  </si>
  <si>
    <t>E11-1-52-2 ШHК.ДОП.6</t>
  </si>
  <si>
    <t>УСТРОЙСТВО ПОКРЫТИЙ ИЗ ИТАЛГРАНИТНЫХ ПЛИТОК ТОЛЩИНОЙ ДО 15 ММРАЗМЕРОМ ДО 60Х60 СМ</t>
  </si>
  <si>
    <t>84.1</t>
  </si>
  <si>
    <t>190,9</t>
  </si>
  <si>
    <t>591,79</t>
  </si>
  <si>
    <t>84.2</t>
  </si>
  <si>
    <t>4,56</t>
  </si>
  <si>
    <t>14,136</t>
  </si>
  <si>
    <t>84.3</t>
  </si>
  <si>
    <t>1,116</t>
  </si>
  <si>
    <t>84.4</t>
  </si>
  <si>
    <t>1,24</t>
  </si>
  <si>
    <t>84.5</t>
  </si>
  <si>
    <t>0,015</t>
  </si>
  <si>
    <t>0,0465</t>
  </si>
  <si>
    <t>84.6</t>
  </si>
  <si>
    <t>1,333</t>
  </si>
  <si>
    <t>84.7</t>
  </si>
  <si>
    <t>1,55</t>
  </si>
  <si>
    <t>84.8</t>
  </si>
  <si>
    <t>0,02</t>
  </si>
  <si>
    <t>0,062</t>
  </si>
  <si>
    <t>316,2</t>
  </si>
  <si>
    <t>1,1</t>
  </si>
  <si>
    <t>86.1</t>
  </si>
  <si>
    <t>25,96</t>
  </si>
  <si>
    <t>86.2</t>
  </si>
  <si>
    <t>0,066</t>
  </si>
  <si>
    <t>86.3</t>
  </si>
  <si>
    <t>0,176</t>
  </si>
  <si>
    <t>86.4</t>
  </si>
  <si>
    <t>111,1</t>
  </si>
  <si>
    <t>ПОЛЫ ИЗ РЕЛИНА</t>
  </si>
  <si>
    <t>87.1</t>
  </si>
  <si>
    <t>87.2</t>
  </si>
  <si>
    <t>87.3</t>
  </si>
  <si>
    <t>87.4</t>
  </si>
  <si>
    <t>87.5</t>
  </si>
  <si>
    <t>87.6</t>
  </si>
  <si>
    <t>88.1</t>
  </si>
  <si>
    <t>7,1118</t>
  </si>
  <si>
    <t>88.2</t>
  </si>
  <si>
    <t>1,6326</t>
  </si>
  <si>
    <t>88.3</t>
  </si>
  <si>
    <t>0,3672</t>
  </si>
  <si>
    <t>89.1</t>
  </si>
  <si>
    <t>89.2</t>
  </si>
  <si>
    <t>2,5056</t>
  </si>
  <si>
    <t>89.3</t>
  </si>
  <si>
    <t>0,5508</t>
  </si>
  <si>
    <t>E11-1-37-2</t>
  </si>
  <si>
    <t>УСТРОЙСТВО ПОКРЫТИЙ ИЗ РЕЛИНА НА КЛЕЕ КН-2</t>
  </si>
  <si>
    <t>90.1</t>
  </si>
  <si>
    <t>47,06</t>
  </si>
  <si>
    <t>8,4708</t>
  </si>
  <si>
    <t>90.2</t>
  </si>
  <si>
    <t>0,0936</t>
  </si>
  <si>
    <t>90.3</t>
  </si>
  <si>
    <t>0,00036</t>
  </si>
  <si>
    <t>90.4</t>
  </si>
  <si>
    <t>18,36</t>
  </si>
  <si>
    <t>90.5</t>
  </si>
  <si>
    <t>90.6</t>
  </si>
  <si>
    <t>0,09</t>
  </si>
  <si>
    <t>E11-1-40-3 ШHК.ДОП.6</t>
  </si>
  <si>
    <t>УСТРОЙСТВО ПЛИНТУСОВ ПЛАСТИКОВЫХ НА ВИНТАХ САМОНАРЕЗАЮЩИХ</t>
  </si>
  <si>
    <t>91.1</t>
  </si>
  <si>
    <t>6,66</t>
  </si>
  <si>
    <t>1,5984</t>
  </si>
  <si>
    <t>91.2</t>
  </si>
  <si>
    <t>1,33</t>
  </si>
  <si>
    <t>0,3192</t>
  </si>
  <si>
    <t>91.3</t>
  </si>
  <si>
    <t>2,01</t>
  </si>
  <si>
    <t>0,4824</t>
  </si>
  <si>
    <t>91.4</t>
  </si>
  <si>
    <t>0,03</t>
  </si>
  <si>
    <t>91.5</t>
  </si>
  <si>
    <t>1,68</t>
  </si>
  <si>
    <t>91.6</t>
  </si>
  <si>
    <t>91.7</t>
  </si>
  <si>
    <t>9,6</t>
  </si>
  <si>
    <t>91.8</t>
  </si>
  <si>
    <t>3,84</t>
  </si>
  <si>
    <t>91.9</t>
  </si>
  <si>
    <t>26,3</t>
  </si>
  <si>
    <t>6,312</t>
  </si>
  <si>
    <t>91.10</t>
  </si>
  <si>
    <t>263</t>
  </si>
  <si>
    <t>63,12</t>
  </si>
  <si>
    <t>91.11</t>
  </si>
  <si>
    <t>24,24</t>
  </si>
  <si>
    <t>ПОЛЫ ЛАМИНАТ</t>
  </si>
  <si>
    <t>E11-1-34-8 ШHК.ДОП.4</t>
  </si>
  <si>
    <t>УКЛАДКА ЛАМИНИРОВАННОГО НАПОЛЬНОГО ПОКРЫТИЯ, "ПЛАВАЮЩИМ" СПОСОБОМ, ТИПА PERGO БЕЗ КЛЕЯ</t>
  </si>
  <si>
    <t>0,569</t>
  </si>
  <si>
    <t>92.1</t>
  </si>
  <si>
    <t>19,84</t>
  </si>
  <si>
    <t>11,28896</t>
  </si>
  <si>
    <t>92.2</t>
  </si>
  <si>
    <t>0,15363</t>
  </si>
  <si>
    <t>92.3</t>
  </si>
  <si>
    <t>58,038</t>
  </si>
  <si>
    <t>92.4</t>
  </si>
  <si>
    <t>59,176</t>
  </si>
  <si>
    <t>0,558</t>
  </si>
  <si>
    <t>93.1</t>
  </si>
  <si>
    <t>3,71628</t>
  </si>
  <si>
    <t>93.2</t>
  </si>
  <si>
    <t>0,74214</t>
  </si>
  <si>
    <t>93.3</t>
  </si>
  <si>
    <t>1,12158</t>
  </si>
  <si>
    <t>93.4</t>
  </si>
  <si>
    <t>0,01674</t>
  </si>
  <si>
    <t>93.5</t>
  </si>
  <si>
    <t>93.6</t>
  </si>
  <si>
    <t>93.7</t>
  </si>
  <si>
    <t>22,32</t>
  </si>
  <si>
    <t>93.8</t>
  </si>
  <si>
    <t>8,928</t>
  </si>
  <si>
    <t>93.9</t>
  </si>
  <si>
    <t>14,6754</t>
  </si>
  <si>
    <t>93.10</t>
  </si>
  <si>
    <t>146,754</t>
  </si>
  <si>
    <t>93.11</t>
  </si>
  <si>
    <t>56,358</t>
  </si>
  <si>
    <t>4,856</t>
  </si>
  <si>
    <t>94.1</t>
  </si>
  <si>
    <t>58,22344</t>
  </si>
  <si>
    <t>94.2</t>
  </si>
  <si>
    <t>0,140824</t>
  </si>
  <si>
    <t>94.3</t>
  </si>
  <si>
    <t>2,13664</t>
  </si>
  <si>
    <t>94.4</t>
  </si>
  <si>
    <t>0,7284</t>
  </si>
  <si>
    <t>2,756</t>
  </si>
  <si>
    <t>95.1</t>
  </si>
  <si>
    <t>118,2324</t>
  </si>
  <si>
    <t>95.2</t>
  </si>
  <si>
    <t>0,173628</t>
  </si>
  <si>
    <t>95.3</t>
  </si>
  <si>
    <t>0,140556</t>
  </si>
  <si>
    <t>95.4</t>
  </si>
  <si>
    <t>2,31504</t>
  </si>
  <si>
    <t>E15-4-49-1 ШHК.ДОП.6</t>
  </si>
  <si>
    <t>ДЕКОРАТИВНОЕ ПОКРЫТИЕ «ПОД МРАМОР» /«ВЕНЕЦИАНСКАЯ ШТУКАТУРКА»/ ОШТУКАТУРЕННЫХ ПОВЕРХНОСТЕЙ ВНУТРИ ПОМЕЩЕНИЙ: СТЕН СОСТАВОМ:«RAFFAELLO DECOR STUCCO»</t>
  </si>
  <si>
    <t>96.1</t>
  </si>
  <si>
    <t>336,62</t>
  </si>
  <si>
    <t>706,902</t>
  </si>
  <si>
    <t>96.2</t>
  </si>
  <si>
    <t>2,85</t>
  </si>
  <si>
    <t>5,985</t>
  </si>
  <si>
    <t>96.3</t>
  </si>
  <si>
    <t>0,588</t>
  </si>
  <si>
    <t>96.4</t>
  </si>
  <si>
    <t>0,158</t>
  </si>
  <si>
    <t>0,3318</t>
  </si>
  <si>
    <t>96.5</t>
  </si>
  <si>
    <t>1,76</t>
  </si>
  <si>
    <t>3,696</t>
  </si>
  <si>
    <t>96.6</t>
  </si>
  <si>
    <t>0,735</t>
  </si>
  <si>
    <t>96.7</t>
  </si>
  <si>
    <t>0,504</t>
  </si>
  <si>
    <t>96.8</t>
  </si>
  <si>
    <t>14,007</t>
  </si>
  <si>
    <t>96.9</t>
  </si>
  <si>
    <t>3,78</t>
  </si>
  <si>
    <t>96.10</t>
  </si>
  <si>
    <t>10,5</t>
  </si>
  <si>
    <t>96.11</t>
  </si>
  <si>
    <t>108,4</t>
  </si>
  <si>
    <t>227,64</t>
  </si>
  <si>
    <t>УЛУЧШЕННАЯ ОКРАСКА МАСЛЯНЫМИ СОСТАВАМИ ПО ШТУКАТУРКЕ ОТКОСОВ</t>
  </si>
  <si>
    <t>0,476</t>
  </si>
  <si>
    <t>97.1</t>
  </si>
  <si>
    <t>24,28076</t>
  </si>
  <si>
    <t>97.2</t>
  </si>
  <si>
    <t>0,00874412</t>
  </si>
  <si>
    <t>97.3</t>
  </si>
  <si>
    <t>0,00357</t>
  </si>
  <si>
    <t>97.4</t>
  </si>
  <si>
    <t>0,0053788</t>
  </si>
  <si>
    <t>97.5</t>
  </si>
  <si>
    <t>0,024276</t>
  </si>
  <si>
    <t>97.6</t>
  </si>
  <si>
    <t>0,39984</t>
  </si>
  <si>
    <t>97.7</t>
  </si>
  <si>
    <t>0,14756</t>
  </si>
  <si>
    <t>E15-1-19-5</t>
  </si>
  <si>
    <t>ГЛАДКАЯ ОБЛИЦОВКА СТЕН, СТОЛБОВ, ПИЛЯСТР И ОТКОСОВ [БЕЗ КАРНИЗНЫХ, ПЛИНТУСНЫХ И УГЛОВЫХ ПЛИТОК] БЕЗ УСТАНОВКИ ПЛИТОК ТУАЛЕТНОГО ГАРНИТУРА НА КЛЕЕ ИЗ СУХИХ СМЕСЕЙ ПО КИРПИЧУ И БЕТОНУ</t>
  </si>
  <si>
    <t>0,331</t>
  </si>
  <si>
    <t>98.1</t>
  </si>
  <si>
    <t>159,67</t>
  </si>
  <si>
    <t>52,85077</t>
  </si>
  <si>
    <t>98.2</t>
  </si>
  <si>
    <t>0,4303</t>
  </si>
  <si>
    <t>98.3</t>
  </si>
  <si>
    <t>0,30783</t>
  </si>
  <si>
    <t>98.4</t>
  </si>
  <si>
    <t>0,375</t>
  </si>
  <si>
    <t>0,124125</t>
  </si>
  <si>
    <t>98.5</t>
  </si>
  <si>
    <t>0,1655</t>
  </si>
  <si>
    <t>98.6</t>
  </si>
  <si>
    <t>33,1</t>
  </si>
  <si>
    <t>98.7</t>
  </si>
  <si>
    <t>0,05</t>
  </si>
  <si>
    <t>0,01655</t>
  </si>
  <si>
    <t>ПОТОЛОК</t>
  </si>
  <si>
    <t>E15-1-54-1 ШHК.ДОП.1</t>
  </si>
  <si>
    <t>ОБЛИЦОВКА ПОТОЛКОВ СРЕДНЕЙ СЛОЖНОСТИ ГИПСОКАРТОННЫМИ ПЛИТАМИ КНАУФ С УСТРОЙСТВОМ КАРКАСА</t>
  </si>
  <si>
    <t>4,004</t>
  </si>
  <si>
    <t>99.1</t>
  </si>
  <si>
    <t>572,87</t>
  </si>
  <si>
    <t>2293,77148</t>
  </si>
  <si>
    <t>99.2</t>
  </si>
  <si>
    <t>87,65</t>
  </si>
  <si>
    <t>350,9506</t>
  </si>
  <si>
    <t>99.3</t>
  </si>
  <si>
    <t>53,35</t>
  </si>
  <si>
    <t>213,6134</t>
  </si>
  <si>
    <t>99.4</t>
  </si>
  <si>
    <t>0,0108</t>
  </si>
  <si>
    <t>0,0432432</t>
  </si>
  <si>
    <t>99.5</t>
  </si>
  <si>
    <t>0,0124124</t>
  </si>
  <si>
    <t>99.6</t>
  </si>
  <si>
    <t>472,472</t>
  </si>
  <si>
    <t>99.7</t>
  </si>
  <si>
    <t>0,083</t>
  </si>
  <si>
    <t>0,332332</t>
  </si>
  <si>
    <t>99.8</t>
  </si>
  <si>
    <t>0,0025</t>
  </si>
  <si>
    <t>0,01001</t>
  </si>
  <si>
    <t>99.9</t>
  </si>
  <si>
    <t>840</t>
  </si>
  <si>
    <t>3363,36</t>
  </si>
  <si>
    <t>E15-1-55-8 ШHК.ДОП.5</t>
  </si>
  <si>
    <t>УСТРОЙСТВО НАТЯЖНЫХ ПОТОЛКОВ ИЗ ПОЛИВИНИЛХЛОРИДНОЙ ПЛЕНКИ В ПОМЕЩЕНИЯХ ПЛОЩАДЬЮ ОТ 5 ДО 20 М2: ГАРПУННЫМ СПОСОБОМ ПРИ КРЕПЛЕНИИ БАГЕТОВ К КИРПИЧНЫМ СТЕНАМ</t>
  </si>
  <si>
    <t>100.1</t>
  </si>
  <si>
    <t>73,45</t>
  </si>
  <si>
    <t>74,919</t>
  </si>
  <si>
    <t>100.2</t>
  </si>
  <si>
    <t>0,2448</t>
  </si>
  <si>
    <t>100.3</t>
  </si>
  <si>
    <t>19,09</t>
  </si>
  <si>
    <t>19,4718</t>
  </si>
  <si>
    <t>100.4</t>
  </si>
  <si>
    <t>3,49</t>
  </si>
  <si>
    <t>3,5598</t>
  </si>
  <si>
    <t>100.5</t>
  </si>
  <si>
    <t>1,26</t>
  </si>
  <si>
    <t>1,2852</t>
  </si>
  <si>
    <t>100.6</t>
  </si>
  <si>
    <t>6,75</t>
  </si>
  <si>
    <t>6,885</t>
  </si>
  <si>
    <t>100.7</t>
  </si>
  <si>
    <t>84,66</t>
  </si>
  <si>
    <t>100.8</t>
  </si>
  <si>
    <t>0,0038</t>
  </si>
  <si>
    <t>0,003876</t>
  </si>
  <si>
    <t>197</t>
  </si>
  <si>
    <t>E15-2-19-4</t>
  </si>
  <si>
    <t>СПЛОШНОЕ ВЫРАВНИВАНИЕ ПОВЕРХНОСТЕЙ [ОДНОСЛОЙНАЯ ШТУКАТУРКА] ИЗ СУХИХ РАСТВОРНЫХ СМЕСЕЙ ТОЛЩИНОЙ ДО 3 ММ ПОТОЛКОВ</t>
  </si>
  <si>
    <t>1,083</t>
  </si>
  <si>
    <t>103.1</t>
  </si>
  <si>
    <t>18,93</t>
  </si>
  <si>
    <t>20,50119</t>
  </si>
  <si>
    <t>103.2</t>
  </si>
  <si>
    <t>0,585</t>
  </si>
  <si>
    <t>0,633555</t>
  </si>
  <si>
    <t>103.3</t>
  </si>
  <si>
    <t>0,222</t>
  </si>
  <si>
    <t>0,240426</t>
  </si>
  <si>
    <t>103.4</t>
  </si>
  <si>
    <t>0,3393</t>
  </si>
  <si>
    <t>0,3674619</t>
  </si>
  <si>
    <t>СПЛОШНОЕ ВЫРАВНИВАНИЕ ПОВЕРХНОСТЕЙ [ОДНОСЛОЙНАЯ ШТУКАТУРКА] ИЗ СУХИХ РАСТВОРНЫХ СМЕСЕЙ ТОЛЩИНОЙ ДО 2 ММ ПОТОЛКОВ</t>
  </si>
  <si>
    <t>104.1</t>
  </si>
  <si>
    <t>12,62</t>
  </si>
  <si>
    <t>13,66746</t>
  </si>
  <si>
    <t>104.2</t>
  </si>
  <si>
    <t>0,39</t>
  </si>
  <si>
    <t>0,42237</t>
  </si>
  <si>
    <t>104.3</t>
  </si>
  <si>
    <t>0,148</t>
  </si>
  <si>
    <t>0,160284</t>
  </si>
  <si>
    <t>104.4</t>
  </si>
  <si>
    <t>0,2262</t>
  </si>
  <si>
    <t>0,2449746</t>
  </si>
  <si>
    <t>105.1</t>
  </si>
  <si>
    <t>58,3737</t>
  </si>
  <si>
    <t>105.2</t>
  </si>
  <si>
    <t>0,074727</t>
  </si>
  <si>
    <t>105.3</t>
  </si>
  <si>
    <t>0,059565</t>
  </si>
  <si>
    <t>105.4</t>
  </si>
  <si>
    <t>0,90972</t>
  </si>
  <si>
    <t>ЛЕСТНИЦА №1, №2</t>
  </si>
  <si>
    <t>E7-5-16-4</t>
  </si>
  <si>
    <t>НЕРЖАВИЧЕЙ ОГРАЖДЕНИЯ ЛЕСТНИЦ</t>
  </si>
  <si>
    <t>106.1</t>
  </si>
  <si>
    <t>41,5</t>
  </si>
  <si>
    <t>17,43</t>
  </si>
  <si>
    <t>106.2</t>
  </si>
  <si>
    <t>5,8</t>
  </si>
  <si>
    <t>2,436</t>
  </si>
  <si>
    <t>106.3</t>
  </si>
  <si>
    <t>2,21</t>
  </si>
  <si>
    <t>0,9282</t>
  </si>
  <si>
    <t>106.4</t>
  </si>
  <si>
    <t>106.5</t>
  </si>
  <si>
    <t>0,0084</t>
  </si>
  <si>
    <t>АЛЮМИНИЕВЫЕ ВИТРАЖИ</t>
  </si>
  <si>
    <t>E10-1-37-1 ШHК.ДОП.11</t>
  </si>
  <si>
    <t>УСТАНОВКА БЛОКОВ ДЕРЕВО АЛЮМИНИЕВЫХ, АЛЮМИНИЕВЫХ, МЕТАЛЛОПЛАСТИКОВЫХ В НАРУЖНЫХ И ВНУТРЕННИХ ДВЕРНЫХ ПРОЕМАХ: В КАМЕННЫХ СТЕНАХ ПЛОЩАДЬЮ ПРОЕМА ДО 3 М2</t>
  </si>
  <si>
    <t>0,023</t>
  </si>
  <si>
    <t>108.1</t>
  </si>
  <si>
    <t>81,34</t>
  </si>
  <si>
    <t>1,87082</t>
  </si>
  <si>
    <t>108.2</t>
  </si>
  <si>
    <t>0,08832</t>
  </si>
  <si>
    <t>108.3</t>
  </si>
  <si>
    <t>1,99</t>
  </si>
  <si>
    <t>0,04577</t>
  </si>
  <si>
    <t>108.4</t>
  </si>
  <si>
    <t>37,5</t>
  </si>
  <si>
    <t>0,8625</t>
  </si>
  <si>
    <t>108.5</t>
  </si>
  <si>
    <t>0,0048</t>
  </si>
  <si>
    <t>0,0001104</t>
  </si>
  <si>
    <t>108.6</t>
  </si>
  <si>
    <t>1,15</t>
  </si>
  <si>
    <t>2,3</t>
  </si>
  <si>
    <t>E10-1-37-2 ШHК.ДОП.11</t>
  </si>
  <si>
    <t>УСТАНОВКА БЛОКОВ ДЕРЕВО АЛЮМИНИЕВЫХ, АЛЮМИНИЕВЫХ, МЕТАЛЛОПЛАСТИКОВЫХ В НАРУЖНЫХ И ВНУТРЕННИХ ДВЕРНЫХ ПРОЕМАХ: В КАМЕННЫХ СТЕНАХ ПЛОЩАДЬЮ ПРОЕМА БОЛЕЕ 3 М2</t>
  </si>
  <si>
    <t>1,8727</t>
  </si>
  <si>
    <t>110.1</t>
  </si>
  <si>
    <t>72,48</t>
  </si>
  <si>
    <t>135,733296</t>
  </si>
  <si>
    <t>110.2</t>
  </si>
  <si>
    <t>1,29</t>
  </si>
  <si>
    <t>2,415783</t>
  </si>
  <si>
    <t>110.3</t>
  </si>
  <si>
    <t>2,07</t>
  </si>
  <si>
    <t>3,876489</t>
  </si>
  <si>
    <t>110.4</t>
  </si>
  <si>
    <t>22,41</t>
  </si>
  <si>
    <t>41,967207</t>
  </si>
  <si>
    <t>110.5</t>
  </si>
  <si>
    <t>0,0019</t>
  </si>
  <si>
    <t>0,00355813</t>
  </si>
  <si>
    <t>110.6</t>
  </si>
  <si>
    <t>37,454</t>
  </si>
  <si>
    <t>11,27</t>
  </si>
  <si>
    <t>7,5</t>
  </si>
  <si>
    <t>ВИТРАЖ (АВТОМАТ)</t>
  </si>
  <si>
    <t>121.1</t>
  </si>
  <si>
    <t>10,1472</t>
  </si>
  <si>
    <t>121.2</t>
  </si>
  <si>
    <t>0,1806</t>
  </si>
  <si>
    <t>121.3</t>
  </si>
  <si>
    <t>0,2898</t>
  </si>
  <si>
    <t>121.4</t>
  </si>
  <si>
    <t>3,1374</t>
  </si>
  <si>
    <t>121.5</t>
  </si>
  <si>
    <t>0,000266</t>
  </si>
  <si>
    <t>121.6</t>
  </si>
  <si>
    <t>ДВЕРИ АЛЮМИНИЕВЫЕ 5600Х2500ММ, 1ШТ/С ПРИВОРАМИ АВТОМАТИЧЕСКИЕ ОТКРЫВАЮЩИМ/</t>
  </si>
  <si>
    <t>РАЗДЕЛ: ПОДГОТОВИТЕЛЬНЫЕ РАБОТЫ (2-ЭТАЖ)</t>
  </si>
  <si>
    <t>8,076</t>
  </si>
  <si>
    <t>123.1</t>
  </si>
  <si>
    <t>167,9808</t>
  </si>
  <si>
    <t>2,194</t>
  </si>
  <si>
    <t>124.1</t>
  </si>
  <si>
    <t>45,6352</t>
  </si>
  <si>
    <t>125</t>
  </si>
  <si>
    <t>125.1</t>
  </si>
  <si>
    <t>6,6272</t>
  </si>
  <si>
    <t>ПОЛЫ КЕРАМИЧЕСКИЕ (КУХНЯ)</t>
  </si>
  <si>
    <t>126</t>
  </si>
  <si>
    <t>126.1</t>
  </si>
  <si>
    <t>17,5484</t>
  </si>
  <si>
    <t>127</t>
  </si>
  <si>
    <t>127.1</t>
  </si>
  <si>
    <t>10,5868</t>
  </si>
  <si>
    <t>127.2</t>
  </si>
  <si>
    <t>0,1254</t>
  </si>
  <si>
    <t>127.3</t>
  </si>
  <si>
    <t>0,05016</t>
  </si>
  <si>
    <t>127.4</t>
  </si>
  <si>
    <t>0,00722</t>
  </si>
  <si>
    <t>128</t>
  </si>
  <si>
    <t>129</t>
  </si>
  <si>
    <t>129.1</t>
  </si>
  <si>
    <t>15,0138</t>
  </si>
  <si>
    <t>129.2</t>
  </si>
  <si>
    <t>3,4466</t>
  </si>
  <si>
    <t>129.3</t>
  </si>
  <si>
    <t>0,7752</t>
  </si>
  <si>
    <t>130</t>
  </si>
  <si>
    <t>130.1</t>
  </si>
  <si>
    <t>45,5164</t>
  </si>
  <si>
    <t>130.2</t>
  </si>
  <si>
    <t>0,1064</t>
  </si>
  <si>
    <t>130.3</t>
  </si>
  <si>
    <t>1,463</t>
  </si>
  <si>
    <t>130.4</t>
  </si>
  <si>
    <t>0,494</t>
  </si>
  <si>
    <t>131</t>
  </si>
  <si>
    <t>38,76</t>
  </si>
  <si>
    <t>132</t>
  </si>
  <si>
    <t>132.1</t>
  </si>
  <si>
    <t>5,9</t>
  </si>
  <si>
    <t>132.2</t>
  </si>
  <si>
    <t>132.3</t>
  </si>
  <si>
    <t>0,04</t>
  </si>
  <si>
    <t>132.4</t>
  </si>
  <si>
    <t>25,25</t>
  </si>
  <si>
    <t>133</t>
  </si>
  <si>
    <t>133.1</t>
  </si>
  <si>
    <t>36,201</t>
  </si>
  <si>
    <t>133.2</t>
  </si>
  <si>
    <t>0,070208</t>
  </si>
  <si>
    <t>133.3</t>
  </si>
  <si>
    <t>0,96536</t>
  </si>
  <si>
    <t>133.4</t>
  </si>
  <si>
    <t>0,3291</t>
  </si>
  <si>
    <t>134</t>
  </si>
  <si>
    <t>4,45</t>
  </si>
  <si>
    <t>134.1</t>
  </si>
  <si>
    <t>239,855</t>
  </si>
  <si>
    <t>134.2</t>
  </si>
  <si>
    <t>0,30705</t>
  </si>
  <si>
    <t>134.3</t>
  </si>
  <si>
    <t>0,24475</t>
  </si>
  <si>
    <t>134.4</t>
  </si>
  <si>
    <t>3,738</t>
  </si>
  <si>
    <t>135</t>
  </si>
  <si>
    <t>7,755</t>
  </si>
  <si>
    <t>135.1</t>
  </si>
  <si>
    <t>92,98245</t>
  </si>
  <si>
    <t>135.2</t>
  </si>
  <si>
    <t>0,224895</t>
  </si>
  <si>
    <t>135.3</t>
  </si>
  <si>
    <t>3,4122</t>
  </si>
  <si>
    <t>135.4</t>
  </si>
  <si>
    <t>1,16325</t>
  </si>
  <si>
    <t>136</t>
  </si>
  <si>
    <t>6,891</t>
  </si>
  <si>
    <t>136.1</t>
  </si>
  <si>
    <t>295,6239</t>
  </si>
  <si>
    <t>136.2</t>
  </si>
  <si>
    <t>0,434133</t>
  </si>
  <si>
    <t>136.3</t>
  </si>
  <si>
    <t>0,351441</t>
  </si>
  <si>
    <t>136.4</t>
  </si>
  <si>
    <t>5,78844</t>
  </si>
  <si>
    <t>137</t>
  </si>
  <si>
    <t>1,044</t>
  </si>
  <si>
    <t>137.1</t>
  </si>
  <si>
    <t>53,25444</t>
  </si>
  <si>
    <t>137.2</t>
  </si>
  <si>
    <t>0,01917828</t>
  </si>
  <si>
    <t>137.3</t>
  </si>
  <si>
    <t>0,00783</t>
  </si>
  <si>
    <t>137.4</t>
  </si>
  <si>
    <t>0,0117972</t>
  </si>
  <si>
    <t>137.5</t>
  </si>
  <si>
    <t>0,053244</t>
  </si>
  <si>
    <t>137.6</t>
  </si>
  <si>
    <t>0,87696</t>
  </si>
  <si>
    <t>137.7</t>
  </si>
  <si>
    <t>0,32364</t>
  </si>
  <si>
    <t>140</t>
  </si>
  <si>
    <t>00116</t>
  </si>
  <si>
    <t>АГРЕГАТЫ ДЛЯ СВАРКИ ПОЛИЭТИЛЕНОВЫХ ТРУБ</t>
  </si>
  <si>
    <t>02011</t>
  </si>
  <si>
    <t>УСТАНОВКИ ДЛЯ ГИДРАВЛИЧЕСКИХ ИСПЫТАНИЙ ТРУБОПРОВОДОВ, ДАВЛЕНИЕ НАГНЕТАНИЯ, НИЗКОЕ 0,1 (1) МПА (КГС/СМ2), ВЫСОКОЕ 10 (100) МПА (КГС/СМ2)</t>
  </si>
  <si>
    <t>КОЛ-8КОНТ</t>
  </si>
  <si>
    <t>КОМП</t>
  </si>
  <si>
    <t>С113-25-35</t>
  </si>
  <si>
    <t>ТРУБЫ НАПОРНЫЕ ПОЛИПРОПИЛЕНОВЫЕ АРМИРОВАННЫЕ СТЕКЛОВОЛОКНОМ ДИАМЕТРОМ 25Х3,5 ММ</t>
  </si>
  <si>
    <t>С-ГИЛ-50</t>
  </si>
  <si>
    <t>ГИЛЬЗА ИЗ ПЛАСТМАССОВЫХ ТРУБ 50"</t>
  </si>
  <si>
    <t>PE-XC-16-2</t>
  </si>
  <si>
    <t>ТРУБЫ ТРУБЫ МЕТАЛЛОПЛАСТИКОВЫЕ ДЛЯ ПОДПОЛЬНОГО ОТОПЛЕНИЯ ДИАМЕТРОМ 16Х2 ММ</t>
  </si>
  <si>
    <t>АМЕР-21</t>
  </si>
  <si>
    <t>АМЕРИКАНКА Д25</t>
  </si>
  <si>
    <t>С-PPО25-90</t>
  </si>
  <si>
    <t>ОТВОД 25 ПОЛИПРОПИЛЕНОВЫЙ [90 ГРАДУСОВ]</t>
  </si>
  <si>
    <t>С-PPТ25</t>
  </si>
  <si>
    <t>ТРОЙНИК 25Х25Х25 ПОЛИПРОПИЛЕНОВЫЙ</t>
  </si>
  <si>
    <t>С-PPМ25</t>
  </si>
  <si>
    <t>МУФТА 25 ПОЛИПРОПИЛЕНОВАЯ</t>
  </si>
  <si>
    <t>С-ВИНТ-16Х2</t>
  </si>
  <si>
    <t>ВИНТОВОЕ СОЕДИНИТЕЛЬ Д16X2</t>
  </si>
  <si>
    <t>С-Ф-34-16</t>
  </si>
  <si>
    <t>ФИТИНГ ДЛЯ ПРИСОЕДИНЕНИЯ ТРУБ К КОЛЛЕКТОРАМ ИКЛАПАНАМ С РЕЗЬБОЙ 3/4 Д16X2</t>
  </si>
  <si>
    <t>СПРЕС-16Х2</t>
  </si>
  <si>
    <t>ПРЕСС-ФИТИНГ Д16X2 ФИТИНГ ДЛЯ СОЕДИНЕНИЯ ДВУХ ТРУБ</t>
  </si>
  <si>
    <t>СКРАНШТ</t>
  </si>
  <si>
    <t>МОНТАЖНЫЕ КРОНШТЕЙН ДЛЯ МОНТАЖА КОЛЛЕКТОРА</t>
  </si>
  <si>
    <t>Р300Х300</t>
  </si>
  <si>
    <t>РЕШЕТКА РЕГУЛИРУЕМАЯ Р300Х300</t>
  </si>
  <si>
    <t>30322</t>
  </si>
  <si>
    <t>БОЛТЫ СТРОИТЕЛЬНЫЕ С ГАЙКАМИ И ШАЙБАМИ</t>
  </si>
  <si>
    <t>30956</t>
  </si>
  <si>
    <t>КРАСКИ МАСЛЯНЫЕ ЗЕМЛЯНЫЕ МА-0115 МУМИЯ, СУРИК ЖЕЛЕЗНЫЙ</t>
  </si>
  <si>
    <t>32117</t>
  </si>
  <si>
    <t>МАСТИКА ГЕРМЕТИЗИРУЮЩАЯ НЕТВЕРДЕЮЩАЯ "ГЭЛАН"</t>
  </si>
  <si>
    <t>35319</t>
  </si>
  <si>
    <t>ЭЛЕКТРОДЫ ДИАМЕТРОМ 5 ММ Э42А</t>
  </si>
  <si>
    <t>35567</t>
  </si>
  <si>
    <t>ОЧЕС ЛЬНЯНОЙ</t>
  </si>
  <si>
    <t>45407</t>
  </si>
  <si>
    <t>ПРОКЛАДКИ РЕЗИНОВЫЕ (ПЛАСТИНА ТЕХНИЧЕСКАЯ ПРЕССОВАННАЯ)</t>
  </si>
  <si>
    <t>С130-278</t>
  </si>
  <si>
    <t>ЗОНТЫ КРУГЛЫЕ ИЗ ОЦИНКОВАННОЙ СТАЛИ ДИАМЕТРОМ 300 ММ</t>
  </si>
  <si>
    <t>С130-474</t>
  </si>
  <si>
    <t>КРАНЫ ДЛЯ СПУСКА ВОЗДУХА Д 25</t>
  </si>
  <si>
    <t>С130-9686</t>
  </si>
  <si>
    <t>ВОЗДУХОВОДЫ КЛАССА Н ИЗ ТОНКОЛИСТОВОЙ ОЦИНКОВАННОЙ С НЕПРЕРЫВНЫХ ЛИНИЙ СТАЛИ ТОЛЩИНОЙ 0,7 ММ КРУГЛОГО СЕЧЕНИЯ ДИАМ. ДО 200 ММ</t>
  </si>
  <si>
    <t>63841</t>
  </si>
  <si>
    <t>УЗЛЫ ПРОХОДА</t>
  </si>
  <si>
    <t>AIRFELINTEGRITY</t>
  </si>
  <si>
    <t>1505-11059</t>
  </si>
  <si>
    <t>НАСТЕННЫЙ СТАБИЛИЗАТОР КЕВО SEGDR-500VA АВТОМАТИЧЕСКИЙ СТАБИЛИЗАТОР НАПРЯЖЕНИЯ</t>
  </si>
  <si>
    <t>ВИЛО32-80</t>
  </si>
  <si>
    <t>ЦИРКУЛЯЦИОННЫЙ НАСОС VILO - VEROLINE IPL 30/85-0,18/2</t>
  </si>
  <si>
    <t>WNK-250</t>
  </si>
  <si>
    <t>ВЕНТИЛЯТОР КАНАЛЬНЫЙ,N=0,157 КВТ WNK 200/1</t>
  </si>
  <si>
    <t>КУХВЫТ</t>
  </si>
  <si>
    <t>ЛОКАЛЬНАЯ РЕСУРСНАЯ ВЕДОМОСТЬ № 02</t>
  </si>
  <si>
    <t>РАЗДЕЛ: ОТОПЛЕНИЕ</t>
  </si>
  <si>
    <t>E18-2-1-5</t>
  </si>
  <si>
    <t>УСТАНОВКА ДВУХКОНТОРНЫЙ НАСТЕННЫЙ ГАЗОВЫЙ КОТЕЛ</t>
  </si>
  <si>
    <t>28,99</t>
  </si>
  <si>
    <t>4,3</t>
  </si>
  <si>
    <t>2,74</t>
  </si>
  <si>
    <t>1.5</t>
  </si>
  <si>
    <t>1.6</t>
  </si>
  <si>
    <t>0,00798</t>
  </si>
  <si>
    <t>1.7</t>
  </si>
  <si>
    <t>НАСТЕННЫЙ КОМБИНИРОВАННЫЙ КОТЕЛ ДЛЯ ОБОГРЕВА ПОМЕЩЕНИЯ И ВОДЫ "ВS II 35 FF /NEW/ F35"</t>
  </si>
  <si>
    <t>E18-6-5-3</t>
  </si>
  <si>
    <t>УСТАНОВКА КОЛЛЕКТОРОВ НОМЕРОМ 6+6</t>
  </si>
  <si>
    <t>10ШТ</t>
  </si>
  <si>
    <t>56,57</t>
  </si>
  <si>
    <t>11,314</t>
  </si>
  <si>
    <t>КОЛЛЕКТОР С ИНТЕГРИРОВАННЫМ СМЕСИТЕЛЬНЫМ УЗЛОМ ДЛЯ РАБОТЫ В "РУЧНОМ" РЕЖИМЕ /НА 6+6 КОНТОРА/</t>
  </si>
  <si>
    <t>E18-6-6-7</t>
  </si>
  <si>
    <t>УСТАНОВКА ЦИРКУЛЯЦИОННОГО НАСОСА</t>
  </si>
  <si>
    <t>УЗЕЛ</t>
  </si>
  <si>
    <t>6,69</t>
  </si>
  <si>
    <t>0,08</t>
  </si>
  <si>
    <t>0,17</t>
  </si>
  <si>
    <t>E16-4-2-2</t>
  </si>
  <si>
    <t>ПРОКЛАДКА ТРУБОПРОВОДОВ ОТОПЛЕНИЯ ИЗ НАПОРНЫХ ПОЛИПРОПИЛЕНОВЫХ АРМИРОВАННЫХ СТЕКЛОВОЛОКНОМ ТРУБ ДИАМЕТРОМ 25 ММ</t>
  </si>
  <si>
    <t>149,64</t>
  </si>
  <si>
    <t>62,8488</t>
  </si>
  <si>
    <t>8,12</t>
  </si>
  <si>
    <t>3,4104</t>
  </si>
  <si>
    <t>0,0924</t>
  </si>
  <si>
    <t>0,74</t>
  </si>
  <si>
    <t>0,3108</t>
  </si>
  <si>
    <t>E16-3-1-5</t>
  </si>
  <si>
    <t>ПРОКЛАДКА ТРУБОПРОВОДОВ ОТОПЛЕНИЯ ПРИ КОЛЛЕКТОРНОЙ СИСТЕМЕ ИЗ МНОГОСЛОЙНЫХ МЕТАЛЛ- ПОЛИМЕРНЫХ ТРУБ ДИАМЕТРОМ 16 ММ</t>
  </si>
  <si>
    <t>7,2</t>
  </si>
  <si>
    <t>669,6</t>
  </si>
  <si>
    <t>32,832</t>
  </si>
  <si>
    <t>0,47</t>
  </si>
  <si>
    <t>3,384</t>
  </si>
  <si>
    <t>720</t>
  </si>
  <si>
    <t>E16-7-5-1</t>
  </si>
  <si>
    <t>ГИДРАВЛИЧЕСКОЕ ИСПЫТАНИЕ ТРУБОПРОВОДОВ СИСТЕМ ОТОПЛЕНИЯ, ВОДОПРОВОДА И ГОРЯЧЕГО ВОДОСНАБЖЕНИЯ ДИАМЕТРОМ ДО 50 ММ</t>
  </si>
  <si>
    <t>7,62</t>
  </si>
  <si>
    <t>5,01</t>
  </si>
  <si>
    <t>38,1762</t>
  </si>
  <si>
    <t>11,43</t>
  </si>
  <si>
    <t>0,000050</t>
  </si>
  <si>
    <t>0,000381</t>
  </si>
  <si>
    <t>E18-7-1-5</t>
  </si>
  <si>
    <t>УСТАНОВКА КРАНОВ ВОЗДУШНЫХ</t>
  </si>
  <si>
    <t>РАЗДЕЛ: ВЕНТИЛЯЦИЯ</t>
  </si>
  <si>
    <t>E20-3-2-1</t>
  </si>
  <si>
    <t>УСТАНОВКА ВЕНТИЛЯТОРОВ</t>
  </si>
  <si>
    <t>24.1</t>
  </si>
  <si>
    <t>3,98</t>
  </si>
  <si>
    <t>7,96</t>
  </si>
  <si>
    <t>24.2</t>
  </si>
  <si>
    <t>24.3</t>
  </si>
  <si>
    <t>0,000020</t>
  </si>
  <si>
    <t>0,000040</t>
  </si>
  <si>
    <t>24.4</t>
  </si>
  <si>
    <t>E20-1-1-1</t>
  </si>
  <si>
    <t>ПРОКЛАДКА ВОЗДУХОВОДОВ ИЗ ЛИСТОВОЙ, ОЦИНКОВАННОЙ СТАЛИ И АЛЮМИНИЯ КЛАССА Н [НОРМАЛЬНЫЕ] ТОЛЩИНОЙ 0,7 ММ, ДИАМЕТРОМ ДО 200 ММ</t>
  </si>
  <si>
    <t>0,0377</t>
  </si>
  <si>
    <t>167,86</t>
  </si>
  <si>
    <t>6,328322</t>
  </si>
  <si>
    <t>1,79</t>
  </si>
  <si>
    <t>0,067483</t>
  </si>
  <si>
    <t>0,78</t>
  </si>
  <si>
    <t>0,029406</t>
  </si>
  <si>
    <t>0,0005655</t>
  </si>
  <si>
    <t>0,00501</t>
  </si>
  <si>
    <t>0,000188877</t>
  </si>
  <si>
    <t>0,00045</t>
  </si>
  <si>
    <t>0,000017</t>
  </si>
  <si>
    <t>0,3016</t>
  </si>
  <si>
    <t>3,77</t>
  </si>
  <si>
    <t>E20-2-3-11</t>
  </si>
  <si>
    <t>УСТАНОВКА РЕШЕТОК ЖАЛЮЗИЙНЫХ СТАЛЬНЫХ ЩЕЛЕВЫХ РЕГУЛИРУЮЩИХ [Р] РАЗМЕР 300 ММ</t>
  </si>
  <si>
    <t>РЕШЕТКА</t>
  </si>
  <si>
    <t>28.1</t>
  </si>
  <si>
    <t>1,07</t>
  </si>
  <si>
    <t>4,28</t>
  </si>
  <si>
    <t>28.2</t>
  </si>
  <si>
    <t>1,08</t>
  </si>
  <si>
    <t>28.3</t>
  </si>
  <si>
    <t>E20-2-13-2</t>
  </si>
  <si>
    <t>УСТАНОВКА УЗЛОВ ПРОХОДА ВЫТЯЖНЫХ ВЕНТИЛЯЦИОННЫХ ШАХТ ДИАМЕТРОМ ПАТРУБКА ДО 355 ММ</t>
  </si>
  <si>
    <t>10УЗЛОВ</t>
  </si>
  <si>
    <t>30,74</t>
  </si>
  <si>
    <t>12,296</t>
  </si>
  <si>
    <t>30.2</t>
  </si>
  <si>
    <t>0,008</t>
  </si>
  <si>
    <t>30.3</t>
  </si>
  <si>
    <t>0,0008</t>
  </si>
  <si>
    <t>30.4</t>
  </si>
  <si>
    <t>0,88</t>
  </si>
  <si>
    <t>30.5</t>
  </si>
  <si>
    <t>E20-2-10-1</t>
  </si>
  <si>
    <t>УСТАНОВКА ЗОНТОВ НАД ШАХТАМИ ИЗ ЛИСТОВОЙ СТАЛИ ПРЯМОУГОЛЬНОГО СЕЧЕНИЯ ПЕРИМЕТРОМ 1000 ММ</t>
  </si>
  <si>
    <t>ЗОНТ</t>
  </si>
  <si>
    <t>1,28</t>
  </si>
  <si>
    <t>31.2</t>
  </si>
  <si>
    <t>31.3</t>
  </si>
  <si>
    <t>0,00018</t>
  </si>
  <si>
    <t>КУХОННАЯ ВЫТЯЖКА L-500 М?/ЧАС. N=0,1 600Х600Х390/H/ VITECH ELEGANT 60</t>
  </si>
  <si>
    <t>E20-2-9-3</t>
  </si>
  <si>
    <t>УСТАНОВКА ЗОНТОВ НАД ШАХТАМИ ИЗ ЛИСТОВОЙ СТАЛИ КРУГЛОГО СЕЧЕНИЯ ДИАМЕТРОМ 300 ММ</t>
  </si>
  <si>
    <t>0,00027</t>
  </si>
  <si>
    <t>С113-20-25</t>
  </si>
  <si>
    <t>ТРУБЫ НАПОРНЫЕ ПОЛИПРОПИЛЕНОВЫЕ PN-10 ДЛЯ ХОЛОДНОГО ВОДОСНАБЖЕНИЯ ДИАМЕТРОМ 20Х2,5 ММ</t>
  </si>
  <si>
    <t>С113-25-34</t>
  </si>
  <si>
    <t>ТРУБЫ НАПОРНЫЕ ПОЛИПРОПИЛЕНОВЫЕ PN-10 ДЛЯ ХОЛОДНОГО ВОДОСНАБЖЕНИЯ ДИАМЕТРОМ 25Х3,4 ММ</t>
  </si>
  <si>
    <t>2307-11034</t>
  </si>
  <si>
    <t>ЗАДВИЖКА Д=50 30С 41 НЖ</t>
  </si>
  <si>
    <t>С-PP-40</t>
  </si>
  <si>
    <t>КЛАПАН ОБРАТНЫЙ PP-R ДН=40 ММ</t>
  </si>
  <si>
    <t>PN10АД40ВР</t>
  </si>
  <si>
    <t>МУФТА 40 ПОЛИПРОПИЛЕНОВАЯ КОМБИНИРОВАННАЯ С ВР РЕЗЬБОЙ "АДАПТЕР"</t>
  </si>
  <si>
    <t>С-PPКВ20</t>
  </si>
  <si>
    <t>ВЕНТИЛЬ PP-R ДН=20 ММ</t>
  </si>
  <si>
    <t>С-PPКВ25</t>
  </si>
  <si>
    <t>ВЕНТИЛЬ PP-R ДН=25 ММ</t>
  </si>
  <si>
    <t>С-PPКВ40</t>
  </si>
  <si>
    <t>ВЕНТИЛЬ PP-R ДН=40 ММ</t>
  </si>
  <si>
    <t>С-PPКВ15</t>
  </si>
  <si>
    <t>С-PPКШ15</t>
  </si>
  <si>
    <t>КРАН ШАРОВОЙ 15 ПОЛИПРОПИЛЕНОВЫЙ УГЛОВЫЙ</t>
  </si>
  <si>
    <t>PPО20-90°</t>
  </si>
  <si>
    <t>УГОЛЬНИК ПОЛИПРОПИЛЕНОВЫЙ /90 ГРАДУСОВ/ ДИАМЕТРОМ 20 ММ</t>
  </si>
  <si>
    <t>PPО25-90°</t>
  </si>
  <si>
    <t>УГОЛЬНИК ПОЛИПРОПИЛЕНОВЫЙ /90 ГРАДУСОВ/ ДИАМЕТРОМ 25 ММ</t>
  </si>
  <si>
    <t>PPО32-90°</t>
  </si>
  <si>
    <t>УГОЛЬНИК ПОЛИПРОПИЛЕНОВЫЙ /90 ГРАДУСОВ/ ДИАМЕТРОМ 32 ММ</t>
  </si>
  <si>
    <t>С113-PPM-32-25</t>
  </si>
  <si>
    <t>МУФТА ПЕРЕХОДНИК ПОЛИПРОПИЛЕНОВАЯ ДИАМЕТРОМ 32Х25 ММ</t>
  </si>
  <si>
    <t>С113-PPM-25-20</t>
  </si>
  <si>
    <t>МУФТА ПЕРЕХОДНИК ПОЛИПРОПИЛЕНОВАЯ ДИАМЕТРОМ 25Х20 ММ</t>
  </si>
  <si>
    <t>PPT20-90°</t>
  </si>
  <si>
    <t>ТРОЙНИК ПОЛИПРОПИЛЕНОВЫЙ ДИАМЕТРОМ 20 ММ</t>
  </si>
  <si>
    <t>PPT25-90°</t>
  </si>
  <si>
    <t>ТРОЙНИК ПОЛИПРОПИЛЕНОВЫЙ ДИАМЕТРОМ 25 ММ</t>
  </si>
  <si>
    <t>PPT32-90°</t>
  </si>
  <si>
    <t>ТРОЙНИК ПОЛИПРОПИЛЕНОВЫЙ ДИАМЕТРОМ 32 ММ</t>
  </si>
  <si>
    <t>PPT25-20-90°</t>
  </si>
  <si>
    <t>ТРОЙНИК ПОЛИПРОПИЛЕНОВЫЙ ПЕРЕХОДНАЯ ДИАМЕТРОМ 25Х20Х25 ММ</t>
  </si>
  <si>
    <t>PPT40-25-90°</t>
  </si>
  <si>
    <t>ТРОЙНИК ПОЛИПРОПИЛЕНОВЫЙ ПЕРЕХОДНАЯ ДИАМЕТРОМ 40Х25Х40 ММ</t>
  </si>
  <si>
    <t>PN10КОЛ20НР</t>
  </si>
  <si>
    <t>ОТВОД 20 ПОЛИПРОПИЛЕНОВАЯ КОМБИНИРОВАННАЯ С НР РЕЗЬБОЙ "АДАПТЕР"</t>
  </si>
  <si>
    <t>ГП</t>
  </si>
  <si>
    <t>С-PPК20</t>
  </si>
  <si>
    <t>КЛИПСЫ ПОЛИПРОПИЛЕНОВЫЕ 20</t>
  </si>
  <si>
    <t>С-PPК25</t>
  </si>
  <si>
    <t>КЛИПСЫ ПОЛИПРОПИЛЕНОВЫЕ 25</t>
  </si>
  <si>
    <t>С-PPК40</t>
  </si>
  <si>
    <t>КЛИПСЫ ПОЛИПРОПИЛЕНОВЫЕ 40</t>
  </si>
  <si>
    <t>РЕЗ-М</t>
  </si>
  <si>
    <t>РЕЗИННО БИТУМНАЯ ГИДРОИЗОЛЯЦИЯ СТАЛЬНЫХ ТРУБ Д50 ММ</t>
  </si>
  <si>
    <t>СРН25-20-28</t>
  </si>
  <si>
    <t>ТРУБЫ НАПОРНЫЕ ПОЛИПРОПИЛЕНОВЫЕ PN-20 ДЛЯ ГОРЯЧЕГО ВОДОСНАБЖЕНИЯ ДИАМЕТРОМ 20Х2,8 ММ</t>
  </si>
  <si>
    <t>PPОБД20-90°</t>
  </si>
  <si>
    <t>ОБВОД PP-R ДН=20 ММ</t>
  </si>
  <si>
    <t>ЗАТВОР-50</t>
  </si>
  <si>
    <t>ЗАТВОР ПОВОРОТНЫЙ СТАЛЬНОЙ Д=50 ММ МЕЖФЛАНЦЕВЫЙ</t>
  </si>
  <si>
    <t>КЛАПН-50</t>
  </si>
  <si>
    <t>КЛАПАН ОБРАТНЫЙ ДВУХСТВОРЧАТЫЙ МЕЖФЛАНЦЕВЫЙ Д=50ММ</t>
  </si>
  <si>
    <t>С1534-7-5</t>
  </si>
  <si>
    <t>ОТВОДЫ СТАЛЬНЫЕ КРУТОИЗОГНУТЫЕ ДИАМЕТРОМ 50 ММ [90 ГРАДУСОВ]</t>
  </si>
  <si>
    <t>ПЕРЕХ-50Х32</t>
  </si>
  <si>
    <t>ПЕРЕХОД СТАЛ. КОНЦЕНТРИЧЕСКИЙ Д50Х32ММ</t>
  </si>
  <si>
    <t>ПК-50</t>
  </si>
  <si>
    <t>РПК-50</t>
  </si>
  <si>
    <t>РУКАВА ПОЖАРНЫЕ ДИАМЕТРОМ 50 ММ ДЛЯ ПОЖАРНЫХ КРАНОВ, В СБОРЕ С ГОЛОВКАМИ ГР-50 И СТВОЛОМ РС-50, ДЛИНА 20 М</t>
  </si>
  <si>
    <t>СТВ-50</t>
  </si>
  <si>
    <t>СТВОЛ ПОЖАРНЫЙ Д 16ММ</t>
  </si>
  <si>
    <t>ГОЛ-ГР-50</t>
  </si>
  <si>
    <t>ГОЛОВКА СОЕД.РУКАВНАЯ Д 50 ГР-50</t>
  </si>
  <si>
    <t>ГОЛ-ГРМУФ-50</t>
  </si>
  <si>
    <t>ГОЛОВКА СОЕД.МУФТОВАЯ Д 50 ГМ-50</t>
  </si>
  <si>
    <t>СКРН-15</t>
  </si>
  <si>
    <t>КРАН ТРЕХХОДОВОЙ Д15</t>
  </si>
  <si>
    <t>СКРН10Б-15</t>
  </si>
  <si>
    <t>КРАН ПРОБНО-СПУСКНОЙ Д15ММ 10Б9БК</t>
  </si>
  <si>
    <t>СКРЕП-8</t>
  </si>
  <si>
    <t>КРЕПЛЕНИЕ</t>
  </si>
  <si>
    <t>PPО40-90°</t>
  </si>
  <si>
    <t>УГОЛЬНИК ПОЛИПРОПИЛЕНОВЫЙ /90 ГРАДУСОВ/ ДИАМЕТРОМ 40 ММ</t>
  </si>
  <si>
    <t>С-ПЭО110-90</t>
  </si>
  <si>
    <t>ОТВОД ПОЛИЭТИЛЕНОВЫЙ ДИАМЕТРОМ 110 ММ [90 ГРАДУСОВ]</t>
  </si>
  <si>
    <t>С-ПЭО110-45</t>
  </si>
  <si>
    <t>ПОЛУОТВОД ПОЛИЭТИЛЕНОВЫЙ ДИАМЕТРОМ 110 ММ [90 ГРАДУСОВ]</t>
  </si>
  <si>
    <t>С-ПЭО50-90</t>
  </si>
  <si>
    <t>ОТВОД ПОЛИЭТИЛЕНОВЫЙ ДИАМЕТРОМ 50 ММ [90 ГРАДУСОВ]</t>
  </si>
  <si>
    <t>С-ПЭТ11-90</t>
  </si>
  <si>
    <t>ТРОЙНИК ПОЛИЭТИЛЕНОВЫЙ ДИАМЕТРОМ 100 ММ [90 ГРАДУСОВ]</t>
  </si>
  <si>
    <t>С-ПЭТ11-45</t>
  </si>
  <si>
    <t>ТРОЙНИК КОСОЙ ПОЛИЭТИЛЕНОВЫЙ ДИАМЕТРОМ 100 ММ [90 ГРАДУСОВ]</t>
  </si>
  <si>
    <t>С-ПЭТ5-90</t>
  </si>
  <si>
    <t>ТРОЙНИК ПОЛИЭТИЛЕНОВЫЙ ДИАМЕТРОМ 50 ММ [90 ГРАДУСОВ]</t>
  </si>
  <si>
    <t>С-ПЭКРЕС-90</t>
  </si>
  <si>
    <t>КРЕСТОВИНА ДВУХПЛОСКОСТНАЯ ?100 ММ</t>
  </si>
  <si>
    <t>С-ПЭМУФ11-90</t>
  </si>
  <si>
    <t>МУФТА ПЕРЕХОДНИК ПОЛИЭТИЛЕНОВЫЙ ДИАМЕТРОМ 100Х50 ММ [90 ГРАДУСОВ]</t>
  </si>
  <si>
    <t>С-ПЭР50</t>
  </si>
  <si>
    <t>РЕВИЗИЯ ПОЛИЭТИЛЕНОВАЯ ДИАМЕТРОМ 50 ММ</t>
  </si>
  <si>
    <t>С-ПЭР100</t>
  </si>
  <si>
    <t>РЕВИЗИЯ ПОЛИЭТИЛЕНОВАЯ ДИАМЕТРОМ 100 ММ</t>
  </si>
  <si>
    <t>С-ПЭПРК100</t>
  </si>
  <si>
    <t>ПРОЧИСТКА ПОЛИЭТИЛЕНОВАЯ ДИАМЕТРОМ 100 ММ</t>
  </si>
  <si>
    <t>СМС-8-6-2</t>
  </si>
  <si>
    <t>ГУ</t>
  </si>
  <si>
    <t>ГОФРА ДЛЯ УНИТАЗА</t>
  </si>
  <si>
    <t>05628</t>
  </si>
  <si>
    <t>АНКЕРНЫЕ ДЕТАЛИ ИЗ ПРЯМЫХ ИЛИ ГНУТЫХ КРУГЛЫХ СТЕРЖНЕЙ С РЕЗЬБОЙ В КОМПЛЕКТЕ С ШАЙБАМИ И ГАЙКАМИ ИЛИ БЕЗ НИХ), ПОСТАВЛЯЕМЫЕ ОТДЕЛЬНО</t>
  </si>
  <si>
    <t>12102</t>
  </si>
  <si>
    <t>РАСТВОР ГОТОВЫЙ КЛАДОЧНЫЙ ТЯЖЕЛЫЙ ЦЕМЕНТНЫЙ, МАРКА: 50</t>
  </si>
  <si>
    <t>30435</t>
  </si>
  <si>
    <t>31392</t>
  </si>
  <si>
    <t>ОЛИФА НАТУРАЛЬНАЯ</t>
  </si>
  <si>
    <t>32534</t>
  </si>
  <si>
    <t>ПРОВОЛОКА СВАРОЧНАЯ ЛЕГИРОВАННАЯ ДИАМЕТРОМ 4 ММ</t>
  </si>
  <si>
    <t>32538</t>
  </si>
  <si>
    <t>ПРОВОЛОКА СТАЛЬНАЯ НИЗКОУГЛЕРОДИСТАЯ РАЗНОГО НАЗНАЧЕНИЯ ОЦИНКОВАННАЯ ДИАМЕТРОМ 1,1 ММ</t>
  </si>
  <si>
    <t>32539</t>
  </si>
  <si>
    <t>ПРОВОЛОКА СТАЛЬНАЯ НИЗКОУГЛЕРОДИСТАЯ РАЗНОГО НАЗНАЧЕНИЯ ОЦИНКОВАННАЯ ДИАМЕТРОМ 1,6 ММ</t>
  </si>
  <si>
    <t>С113-42</t>
  </si>
  <si>
    <t>ТРУБЫ НАПОРНЫЕ ПОЛИПРОПИЛЕНОВЫЕ PN-16 ДЛЯ ХОЛОДНОГО ВОДОСНАБЖЕНИЯ ДИАМЕТРОМ 32Х4,2 ММ</t>
  </si>
  <si>
    <t>С113-43</t>
  </si>
  <si>
    <t>С113-140</t>
  </si>
  <si>
    <t>ТРУБЫ СТАЛЬНЫЕ ЭЛЕКТРОСВАРНЫЕ ПРЯМОШОВНЫЕ НАРУЖНЫЙ ДИАМЕТР 57 ММ ТОЛЩИНА СТЕНКИ 3,5 ММ</t>
  </si>
  <si>
    <t>37743</t>
  </si>
  <si>
    <t>КОЛЬЦА РЕЗИНОВЫЕ УПЛОТНИТЕЛЬНЫЕ (МАНЖЕТЫ) ДИАМЕТРОМ 50-300 ММ</t>
  </si>
  <si>
    <t>38539</t>
  </si>
  <si>
    <t>ФОЛЬГОИЗОЛ /ГОСТ20429-84/</t>
  </si>
  <si>
    <t>10М2</t>
  </si>
  <si>
    <t>С114-108</t>
  </si>
  <si>
    <t>ПЛИТЫ ТЕПЛОИЗОЛЯЦИОННЫЕ ИЗ МИНЕРАЛЬНОЙ ВАТЫ НА СИНТЕТИЧЕСКОМ СВЯЗУЮЩЕМ</t>
  </si>
  <si>
    <t>46230</t>
  </si>
  <si>
    <t>ФЛАНЦЫ СТАЛЬНЫЕ</t>
  </si>
  <si>
    <t>52039</t>
  </si>
  <si>
    <t>БОЛТЫ С ГАЙКАМИ И ШАЙБАМИ ДЛЯ САНИТАРНО-ТЕХНИЧЕСКИХ РАБОТ, ДИАМЕТРОМ 12 ММ</t>
  </si>
  <si>
    <t>52040</t>
  </si>
  <si>
    <t>БОЛТЫ С ГАЙКАМИ И ШАЙБАМИ ДЛЯ САНИТАРНО-ТЕХНИЧЕСКИХ РАБОТ, ДИАМЕТРОМ 16 ММ</t>
  </si>
  <si>
    <t>С130-626</t>
  </si>
  <si>
    <t>СМЕСИТЕЛИ ДЛЯ УМЫВАЛЬНИКОВ</t>
  </si>
  <si>
    <t>С130-644</t>
  </si>
  <si>
    <t>УМЫВАЛЬНИКИ ПРЯМОУГОЛНЫЙ</t>
  </si>
  <si>
    <t>С130-904</t>
  </si>
  <si>
    <t>УНИТАЗЫ КЕРАМИЧЕСКИЕ С БАЧКОМ</t>
  </si>
  <si>
    <t>С130-1201</t>
  </si>
  <si>
    <t>ВЕНТИЛИ Д=32 15Б1БК</t>
  </si>
  <si>
    <t>55352</t>
  </si>
  <si>
    <t>МАНОМЕТРЫ</t>
  </si>
  <si>
    <t>62200</t>
  </si>
  <si>
    <t>ФЛАНЦЫ СТАЛЬНЫЕ ПЛОСКИЕ ТИП И ДИАМЕТР ПО ПРОЕКТУ</t>
  </si>
  <si>
    <t>С130-9660</t>
  </si>
  <si>
    <t>ТРУБЫ КАНАЛИЗАЦИОННЫЕ ПОЛИЭТИЛЕНОВЫЕ ДИАМЕТРОМ 50 ММ</t>
  </si>
  <si>
    <t>63809</t>
  </si>
  <si>
    <t>С130-9661</t>
  </si>
  <si>
    <t>ТРУБОПРОВОДЫ КАНАЛИЗАЦИИ ИЗ ПОЛИЭТИЛЕНОВЫХ ТРУБ ВЫСОКОЙ ПЛОТНОСТИ С ГИЛЬЗАМИ, ДИАМЕТРОМ 100 ММ</t>
  </si>
  <si>
    <t>96946</t>
  </si>
  <si>
    <t>ПРОКЛАДКИ ИЗ ПАРОНИТА МАРКИ ПМБ ТОЛЩИНОЙ 1 ММ, ДИАМ. 50 ММ</t>
  </si>
  <si>
    <t>LKJ-601SA</t>
  </si>
  <si>
    <t>С-АРИСТОН30</t>
  </si>
  <si>
    <t>ВОДОНАГРЕВАТЕЛЬ ЭЛЕКТРИЧЕСКИЙ "АРИСТОН-30 BLU R"</t>
  </si>
  <si>
    <t>С-АРИСТОН350</t>
  </si>
  <si>
    <t>ВОДОНАГРЕВАТЕЛЬ ЭЛЕКТРИЧЕСКИЙ "АРИСТОН-50 BLU R"</t>
  </si>
  <si>
    <t>АХ50-32-160</t>
  </si>
  <si>
    <t>ЭЛЕКТРОНАСОС ЦЕНТРОБЕЖНЫЙ КОНСОЛНЫЙ GRUNDFOS 50-32-160 NBG Q=13.8 М3/ЧАС, H=20М P=1.5 КВТ, N=2900ОБ/МИН</t>
  </si>
  <si>
    <t>ПШ-2</t>
  </si>
  <si>
    <t>2402-3018</t>
  </si>
  <si>
    <t>ОГНЕТУШИТЕЛЬ ПОРОШКОВЫЙ ОВП-8</t>
  </si>
  <si>
    <t>UNILIFT-CC</t>
  </si>
  <si>
    <t>ДРЕНАЖНЫЙ НАСОС ПЕРЕНОСНОЙ UNILIFT CC Q=10 М3/ЧАС. P=0.24 КВТ UNILIFT CC5 А1</t>
  </si>
  <si>
    <t>ЛОКАЛЬНАЯ РЕСУРСНАЯ ВЕДОМОСТЬ № 03</t>
  </si>
  <si>
    <t>РАЗДЕЛ: В1 - ВОДОПРОВОД ХОЗЯЙСТВЕННО ПИТЬЕВОЙ</t>
  </si>
  <si>
    <t>E16-2-5-2</t>
  </si>
  <si>
    <t>ПРОКЛАДКА ТРУБОПРОВОДОВ ВОДОСНАБЖЕНИЯ ИЗ СТАЛЬНЫХ ЭЛЕКТРОСВАРНЫХ ТРУБ ДИАМЕТРОМ 50 ММ</t>
  </si>
  <si>
    <t>60,83</t>
  </si>
  <si>
    <t>7,2996</t>
  </si>
  <si>
    <t>0,87</t>
  </si>
  <si>
    <t>0,1044</t>
  </si>
  <si>
    <t>18,44</t>
  </si>
  <si>
    <t>2,2128</t>
  </si>
  <si>
    <t>2,75</t>
  </si>
  <si>
    <t>0,0002</t>
  </si>
  <si>
    <t>0,000024</t>
  </si>
  <si>
    <t>0,042</t>
  </si>
  <si>
    <t>E16-4-2-1</t>
  </si>
  <si>
    <t>ПРОКЛАДКА ТРУБОПРОВОДОВ ВОДОСНАБЖЕНИЯ ИЗ НАПОРНЫХ ПОЛИПРОПИЛЕНОВЫХ ТРУБ ДИАМЕТРОМ 20 ММ</t>
  </si>
  <si>
    <t>190,24</t>
  </si>
  <si>
    <t>72,2912</t>
  </si>
  <si>
    <t>13,34</t>
  </si>
  <si>
    <t>5,0692</t>
  </si>
  <si>
    <t>3.3</t>
  </si>
  <si>
    <t>0,0836</t>
  </si>
  <si>
    <t>3.4</t>
  </si>
  <si>
    <t>0,1786</t>
  </si>
  <si>
    <t>ПРОКЛАДКА ТРУБОПРОВОДОВ ВОДОСНАБЖЕНИЯ ИЗ НАПОРНЫХ ПОЛИПРОПИЛЕНОВЫХ ТРУБ ДИАМЕТРОМ 25 ММ</t>
  </si>
  <si>
    <t>40,4028</t>
  </si>
  <si>
    <t>2,1924</t>
  </si>
  <si>
    <t>0,0594</t>
  </si>
  <si>
    <t>0,1998</t>
  </si>
  <si>
    <t>E16-4-2-3</t>
  </si>
  <si>
    <t>ПРОКЛАДКА ТРУБОПРОВОДОВ ВОДОСНАБЖЕНИЯ ИЗ НАПОРНЫХ ПОЛИЭТИЛЕНОВЫХ ТРУБ НИЗКОГО ДАВЛЕНИЯ СРЕДНЕГО ТИПА НАРУЖНЫМ ДИАМЕТРОМ 32 ММ</t>
  </si>
  <si>
    <t>121,8</t>
  </si>
  <si>
    <t>14,616</t>
  </si>
  <si>
    <t>4,64</t>
  </si>
  <si>
    <t>0,5568</t>
  </si>
  <si>
    <t>0,0264</t>
  </si>
  <si>
    <t>1,21</t>
  </si>
  <si>
    <t>0,1452</t>
  </si>
  <si>
    <t>0,89</t>
  </si>
  <si>
    <t>4,4589</t>
  </si>
  <si>
    <t>1,335</t>
  </si>
  <si>
    <t>ФИТИНГИ</t>
  </si>
  <si>
    <t>E16-5-1-2</t>
  </si>
  <si>
    <t>УСТАНОВКА ЗАДВИЖЕК НА ТРУБОПРОВОДАХ ИЗ СТАЛЬНЫХ ТРУБ ДИАМЕТРОМ ДО 50 ММ</t>
  </si>
  <si>
    <t>1,47</t>
  </si>
  <si>
    <t>0,00014</t>
  </si>
  <si>
    <t>0,0011</t>
  </si>
  <si>
    <t>УСТАНОВКА ВЕНТИЛЕЙ НА ТРУБОПРОВОДАХ ИЗ СТАЛЬНЫХ ТРУБ ДИАМЕТРОМ ДО 50 ММ</t>
  </si>
  <si>
    <t>2,94</t>
  </si>
  <si>
    <t>0,7</t>
  </si>
  <si>
    <t>КЛАПАН ОБРАТНЫЙ /ПРЕДОХРАНИТЕЛЬНЫЙ/ МУФТОВЫЙ Д15 ММ</t>
  </si>
  <si>
    <t>ГИБКАЯ ПОДВОДКА /ШЛАНГ/ В МЕТАЛЛИЧЕСКОЙ ОПЛЕТКЕ</t>
  </si>
  <si>
    <t>5,5</t>
  </si>
  <si>
    <t>E15-4-30-4</t>
  </si>
  <si>
    <t>МАСЛЯНАЯ ОКРАСКА СТАЛЬНЫХ ТРУБ И РАДИАТОРОВ, КОЛИЧЕСТВО ОКРАСОК 2</t>
  </si>
  <si>
    <t>0,0207</t>
  </si>
  <si>
    <t>71,06</t>
  </si>
  <si>
    <t>1,470942</t>
  </si>
  <si>
    <t>0,0246</t>
  </si>
  <si>
    <t>0,00050922</t>
  </si>
  <si>
    <t>2,7</t>
  </si>
  <si>
    <t>0,05589</t>
  </si>
  <si>
    <t>E26-1-9-1</t>
  </si>
  <si>
    <t>ТЕПЛОИЗОЛЯЦИЯ ТРУБОПРОВОДОВ МАТАМИ МИНЕРАЛОВАТНЫМИ НА СИНТЕТИЧЕСКОМ СВЯЗУЮЩЕМ</t>
  </si>
  <si>
    <t>1 М3</t>
  </si>
  <si>
    <t>0,045</t>
  </si>
  <si>
    <t>38.1</t>
  </si>
  <si>
    <t>18,85</t>
  </si>
  <si>
    <t>0,84825</t>
  </si>
  <si>
    <t>38.2</t>
  </si>
  <si>
    <t>0,0288</t>
  </si>
  <si>
    <t>38.3</t>
  </si>
  <si>
    <t>0,00053</t>
  </si>
  <si>
    <t>38.4</t>
  </si>
  <si>
    <t>0,00101</t>
  </si>
  <si>
    <t>0,000045</t>
  </si>
  <si>
    <t>E26-1-50-1</t>
  </si>
  <si>
    <t>ЗАЩИТНОЕ ПОКРЫТИЕ ПОВЕРХНОСТИ ИЗОЛЯЦИИ ТРУБОПРОВОДОВ ФОЛЬГОИЗОЛОМ</t>
  </si>
  <si>
    <t>40.1</t>
  </si>
  <si>
    <t>156,67</t>
  </si>
  <si>
    <t>2,961063</t>
  </si>
  <si>
    <t>40.2</t>
  </si>
  <si>
    <t>0,004725</t>
  </si>
  <si>
    <t>40.3</t>
  </si>
  <si>
    <t>11,5</t>
  </si>
  <si>
    <t>0,21735</t>
  </si>
  <si>
    <t>УСТАНОВКА ВАКУУМНЫХ НАСОСОВ</t>
  </si>
  <si>
    <t>41.1</t>
  </si>
  <si>
    <t>41.2</t>
  </si>
  <si>
    <t>41.3</t>
  </si>
  <si>
    <t>НАСОСНАЯ МИНИСТАНЦИЯ Q=1.8М/Ч, P=0.6КВТ /220/ С МЕМБРАННЫМ БАКОМ 24 Л LEO LKJ-601SA</t>
  </si>
  <si>
    <t>РАЗДЕЛ: Т3 - ТЕПЛОПРОВОД ГОРЯЧЕГО ВОДОСНАБЖЕНИЯ, ПОДАЮЩИЙ</t>
  </si>
  <si>
    <t>43.1</t>
  </si>
  <si>
    <t>41,8528</t>
  </si>
  <si>
    <t>43.2</t>
  </si>
  <si>
    <t>2,9348</t>
  </si>
  <si>
    <t>43.3</t>
  </si>
  <si>
    <t>0,0484</t>
  </si>
  <si>
    <t>43.4</t>
  </si>
  <si>
    <t>0,1034</t>
  </si>
  <si>
    <t>E17-1-8-1</t>
  </si>
  <si>
    <t>УСТАНОВКА ЭЛЕКТРОВОДОНАГРЕВАТЕЛЕЙ</t>
  </si>
  <si>
    <t>10КОМПЛ</t>
  </si>
  <si>
    <t>87,36</t>
  </si>
  <si>
    <t>26,208</t>
  </si>
  <si>
    <t>0,53</t>
  </si>
  <si>
    <t>0,159</t>
  </si>
  <si>
    <t>РАЗДЕЛ: В2 - ВОДОПРОВОД ПРОТИВОПОЖАРНЫЙ</t>
  </si>
  <si>
    <t>E18-5-1-1</t>
  </si>
  <si>
    <t>УСТАНОВКА НАСОСОВ ЦЕНТРОБЕЖНЫХ С ЭЛЕКТРОДВИГАТЕЛЕМ МАССОЙ АГРЕГАТА ДО 0,1 Т</t>
  </si>
  <si>
    <t>НАСОС</t>
  </si>
  <si>
    <t>14,17</t>
  </si>
  <si>
    <t>28,34</t>
  </si>
  <si>
    <t>1,04</t>
  </si>
  <si>
    <t>0,0044</t>
  </si>
  <si>
    <t>52.5</t>
  </si>
  <si>
    <t>0,014</t>
  </si>
  <si>
    <t>0,028</t>
  </si>
  <si>
    <t>52.6</t>
  </si>
  <si>
    <t>0,00039</t>
  </si>
  <si>
    <t>0,00078</t>
  </si>
  <si>
    <t>52.7</t>
  </si>
  <si>
    <t>0,07</t>
  </si>
  <si>
    <t>52.8</t>
  </si>
  <si>
    <t>0,00127</t>
  </si>
  <si>
    <t>0,00254</t>
  </si>
  <si>
    <t>0,65</t>
  </si>
  <si>
    <t>39,5395</t>
  </si>
  <si>
    <t>0,5655</t>
  </si>
  <si>
    <t>11,986</t>
  </si>
  <si>
    <t>1,7875</t>
  </si>
  <si>
    <t>56.5</t>
  </si>
  <si>
    <t>0,00013</t>
  </si>
  <si>
    <t>56.6</t>
  </si>
  <si>
    <t>0,2275</t>
  </si>
  <si>
    <t>19,8968</t>
  </si>
  <si>
    <t>58.2</t>
  </si>
  <si>
    <t>0,006888</t>
  </si>
  <si>
    <t>58.3</t>
  </si>
  <si>
    <t>0,756</t>
  </si>
  <si>
    <t>E10-1-59-1</t>
  </si>
  <si>
    <t>УСТАНОВКА ПОЖАРНЫХ ШКАФОВ</t>
  </si>
  <si>
    <t>100ШТ</t>
  </si>
  <si>
    <t>75,15</t>
  </si>
  <si>
    <t>4,509</t>
  </si>
  <si>
    <t>2,47</t>
  </si>
  <si>
    <t>0,1482</t>
  </si>
  <si>
    <t>ПОЖАРНЫЕ ШКАФЫ ШПК-320 ПОД ПОЖАРНЫЙ КРАН И ПОЖАРНЫЙ ШЛАНГ И ОГНЕТУШИТЕЛЬ 1-2КГ 750Х230Х510 ММ /ВЫДВИЖН. ПОЛКА ПОД ШЛАНГ/</t>
  </si>
  <si>
    <t>E16-7-1-1</t>
  </si>
  <si>
    <t>УСТАНОВКА КРАНОВ ПОЖАРНЫХ ДИАМЕТРОМ 50 ММ</t>
  </si>
  <si>
    <t>КРАН</t>
  </si>
  <si>
    <t>1,01</t>
  </si>
  <si>
    <t>11,11</t>
  </si>
  <si>
    <t>63.2</t>
  </si>
  <si>
    <t>63.3</t>
  </si>
  <si>
    <t>63.4</t>
  </si>
  <si>
    <t>4,4</t>
  </si>
  <si>
    <t>ВЕНТИЛЬ-КРАН ПОЖАРНЫЙ ДИАМЕТРОМ 50 ММ /БРОНЗОВЫЙ/</t>
  </si>
  <si>
    <t>E22-3-14-1</t>
  </si>
  <si>
    <t>ПРИВАРКА ФЛАНЦЕВ К СТАЛЬНЫМ ТРУБОПРОВОДАМ ДИАМЕТРОМ 50 ММ</t>
  </si>
  <si>
    <t>ФЛАНЕЦ</t>
  </si>
  <si>
    <t>70.2</t>
  </si>
  <si>
    <t>0,0001</t>
  </si>
  <si>
    <t>70.3</t>
  </si>
  <si>
    <t>E18-7-1-2</t>
  </si>
  <si>
    <t>УСТАНОВКА МАНОМЕТРОВ С ТРЕХХОДОВЫМ КРАНОМ</t>
  </si>
  <si>
    <t>РАЗДЕЛ: К1 - КАНАЛИЗАЦИЯ БЫТОВАЯ</t>
  </si>
  <si>
    <t>E16-4-1-1</t>
  </si>
  <si>
    <t>ПРОКЛАДКА ТРУБОПРОВОДОВ КАНАЛИЗАЦИИ ИЗ ПОЛИЭТИЛЕНОВЫХ ТРУБ ВЫСОКОЙ ПЛОТНОСТИ ДИАМЕТРОМ 50 ММ</t>
  </si>
  <si>
    <t>64,24</t>
  </si>
  <si>
    <t>15,4176</t>
  </si>
  <si>
    <t>E16-4-1-2</t>
  </si>
  <si>
    <t>ПРОКЛАДКА ТРУБОПРОВОДОВ КАНАЛИЗАЦИИ ИЗ ПОЛИЭТИЛЕНОВЫХ ТРУБ ВЫСОКОЙ ПЛОТНОСТИ ДИАМЕТРОМ 100 ММ</t>
  </si>
  <si>
    <t>61,6</t>
  </si>
  <si>
    <t>13,552</t>
  </si>
  <si>
    <t>1,57</t>
  </si>
  <si>
    <t>0,3454</t>
  </si>
  <si>
    <t>77.4</t>
  </si>
  <si>
    <t>77.5</t>
  </si>
  <si>
    <t>99,8</t>
  </si>
  <si>
    <t>21,956</t>
  </si>
  <si>
    <t>ТРУБЫ КАНАЛИЗАЦИОННЫЕ ПОЛИЭТИЛЕНОВЫЕ ДИАМЕТРОМ 100 ММ</t>
  </si>
  <si>
    <t>E16-4-2-4</t>
  </si>
  <si>
    <t>ПРОКЛАДКА ТРУБОПРОВОДОВ ВОДОСНАБЖЕНИЯ ИЗ НАПОРНЫХ ПОЛИЭТИЛЕНОВЫХ ТРУБ НИЗКОГО ДАВЛЕНИЯ СРЕДНЕГО ТИПА НАРУЖНЫМ ДИАМЕТРОМ 40 ММ</t>
  </si>
  <si>
    <t>79.1</t>
  </si>
  <si>
    <t>162,4</t>
  </si>
  <si>
    <t>19,488</t>
  </si>
  <si>
    <t>79.2</t>
  </si>
  <si>
    <t>0,696</t>
  </si>
  <si>
    <t>79.3</t>
  </si>
  <si>
    <t>0,0372</t>
  </si>
  <si>
    <t>79.4</t>
  </si>
  <si>
    <t>1,88</t>
  </si>
  <si>
    <t>0,2256</t>
  </si>
  <si>
    <t>ТРУБА PP-R ДН 40 ММ PN10 ДЛЯ ХОЛОДНОГО ВОДОСНАБЖЕНИЯ /ХВС/</t>
  </si>
  <si>
    <t>РАЗДЕЛ: СЕНТЕХНИЧЕСКИЙ ПРИВОРЫ</t>
  </si>
  <si>
    <t>E17-1-5-1</t>
  </si>
  <si>
    <t>УСТАНОВКА МОЕК И ШКАФОВ НА ДВА ОТДЕЛЕНИЯ</t>
  </si>
  <si>
    <t>17,32</t>
  </si>
  <si>
    <t>3,464</t>
  </si>
  <si>
    <t>0,8</t>
  </si>
  <si>
    <t>0,0007</t>
  </si>
  <si>
    <t>МОЙКА 2-Х СЕКЦИОННЫЙ С СТОЛОМ /ПОД МОЕК/ И ПРИБОРОМ</t>
  </si>
  <si>
    <t>E17-1-1-14</t>
  </si>
  <si>
    <t>УСТАНОВКА УМЫВАЛЬНИКОВ ОДИНОЧНЫХ С ПОДВОДКОЙ ХОЛОДНОЙ И ГОРЯЧЕЙ ВОДЫ</t>
  </si>
  <si>
    <t>0,6</t>
  </si>
  <si>
    <t>21,65</t>
  </si>
  <si>
    <t>12,99</t>
  </si>
  <si>
    <t>E17-1-3-1</t>
  </si>
  <si>
    <t>УСТАНОВКА УНИТАЗОВ С БАЧКОМ НЕПОСРЕДСТВЕННО ПРИСОЕДИНЕННЫМ</t>
  </si>
  <si>
    <t>24,64</t>
  </si>
  <si>
    <t>14,784</t>
  </si>
  <si>
    <t>0,234</t>
  </si>
  <si>
    <t>2,4</t>
  </si>
  <si>
    <t>0,000030</t>
  </si>
  <si>
    <t>0,000018</t>
  </si>
  <si>
    <t>E17-1-2-3</t>
  </si>
  <si>
    <t>УСТАНОВКА СМЕСИТЕЛЕЙ</t>
  </si>
  <si>
    <t>4,2</t>
  </si>
  <si>
    <t>1,2</t>
  </si>
  <si>
    <t>РАЗДЕЛ: ОБОРУДОВАНИЕ</t>
  </si>
  <si>
    <t>8,8</t>
  </si>
  <si>
    <t>02510</t>
  </si>
  <si>
    <t>АВТОМОБИЛИ БОРТОВЫЕ ГРУЗОПОДЪЕМНОСТЬЮ ДО 8 Т</t>
  </si>
  <si>
    <t>PLLEDEURO32</t>
  </si>
  <si>
    <t>СВЕТИЛЬНИК СВЕТОДИОДНЫЙ ПОТОЛОЧНЫЙ LED ПАНЕЛ 32W</t>
  </si>
  <si>
    <t>LEDП24WКВ</t>
  </si>
  <si>
    <t>LEDП24WКР</t>
  </si>
  <si>
    <t>LEDП12WКР</t>
  </si>
  <si>
    <t>0503-80125-11</t>
  </si>
  <si>
    <t>ПВХ. ТРУБА Д-32ММ</t>
  </si>
  <si>
    <t>СВВГ4-3</t>
  </si>
  <si>
    <t>КАБЕЛИ СИЛОВЫЕ ДО 660В С МЕДНЫМИ ЖИЛАМИ МАРКИ ВВГНГ, С ЧИСЛОМ ЖИЛ И СЕЧ.ММ2:4Х4</t>
  </si>
  <si>
    <t>1000М</t>
  </si>
  <si>
    <t>СВВГ5-4</t>
  </si>
  <si>
    <t>КАБЕЛИ СИЛОВЫЕ ДО 660В С МЕДНЫМИ ЖИЛАМИ МАРКИ ВВГНГ, С ЧИСЛОМ ЖИЛ И СЕЧ.ММ2:5Х4</t>
  </si>
  <si>
    <t>СВВГ5-10</t>
  </si>
  <si>
    <t>КАБЕЛИ СИЛОВЫЕ ДО 660В С МЕДНЫМИ ЖИЛАМИ МАРКИ ВВГНГ, С ЧИСЛОМ ЖИЛ И СЕЧ.ММ2:5Х10</t>
  </si>
  <si>
    <t>30434</t>
  </si>
  <si>
    <t>ДЮБЕЛИ РАСПОРНЫЕ</t>
  </si>
  <si>
    <t>30475</t>
  </si>
  <si>
    <t>ДЮБЕЛИ</t>
  </si>
  <si>
    <t>30478</t>
  </si>
  <si>
    <t>ДЮБЕЛИ ДЛЯ ПРИСТРЕЛКИ</t>
  </si>
  <si>
    <t>30479</t>
  </si>
  <si>
    <t>ГВОЗДЬ УСИЛЕННЫЙ</t>
  </si>
  <si>
    <t>30484</t>
  </si>
  <si>
    <t>30654</t>
  </si>
  <si>
    <t>ГИПСОВЫЕ ВЯЖУЩИЕ Г-3</t>
  </si>
  <si>
    <t>31248</t>
  </si>
  <si>
    <t>ЛАК БИТУМНЫЙ БТ-123</t>
  </si>
  <si>
    <t>32540</t>
  </si>
  <si>
    <t>ПРОВОЛОКА СТАЛЬНАЯ НИЗКОУГЛЕРОДИСТАЯ РАЗНОГО НАЗНАЧЕНИЯ ОЦИНКОВАННАЯ ДИАМЕТРОМ 3,0 ММ</t>
  </si>
  <si>
    <t>35377</t>
  </si>
  <si>
    <t>ЭЛЕКТРОДЫ ДИАМЕТРОМ 4 ММ Э42А</t>
  </si>
  <si>
    <t>44564</t>
  </si>
  <si>
    <t>СТАЛЬ ПОЛОСОВАЯ КИПЯЩАЯ 40Х4 ММ</t>
  </si>
  <si>
    <t>65137</t>
  </si>
  <si>
    <t>СТАЛЬ УГЛЕРОДИСТАЯ ОБЫКНОВЕННОГО КАЧЕСТВА, МАРКА СТАЛИ ВСТ3ПС5-1, КРУГЛАЯ ДИАМЕТРОМ 16 ММ</t>
  </si>
  <si>
    <t>С157-296</t>
  </si>
  <si>
    <t>ПРОВОДА СИЛОВЫЕ ДЛЯ ЭЛЕКТРОУСТАНОВОК НА НАПРЯЖЕНИЕ ДО 380В С МЕДНЫМИ ЖИЛАМИ ПЛОСКИЕ МАРКИ ППВ С ЧИСЛОМ ЖИЛ И СЕЧ. 2Х2,5 ММ2</t>
  </si>
  <si>
    <t>С157-306</t>
  </si>
  <si>
    <t>ПРОВОДА СИЛОВЫЕ ДЛЯ ЭЛЕКТРОУСТАНОВОК НА НАПРЯЖЕНИЕ ДО 380В С МЕДНЫМИ ЖИЛАМИ ПЛОСКИЕ МАРКИ ППВ С ЧИСЛОМ ЖИЛ И СЕЧ. 3Х4 ММ2</t>
  </si>
  <si>
    <t>97117</t>
  </si>
  <si>
    <t>СТЕКЛОЛЕНТА ЛИПКАЯ ИЗОЛЯЦИОННАЯ НА ПОЛИКАСИНОВОМ КОМПАУНДЕ МАРКИ ЛСЭПЛ, ШИРИНОЙ 20-30 ММ, ТОЛЩИНОЙ ОТ 0,14 ДО 0,19 ММ ВКЛЮЧИТЕЛЬНО</t>
  </si>
  <si>
    <t>С1512-15</t>
  </si>
  <si>
    <t>КОРОБКИ МОНТАЖНЫЕ КУВ-1М</t>
  </si>
  <si>
    <t>С1512-27</t>
  </si>
  <si>
    <t>КОРОБКИ ОТВЕТВИТЕЛЬНЫЕ У-198</t>
  </si>
  <si>
    <t>С1512-43</t>
  </si>
  <si>
    <t>РОЗЕТКА ШТЕПСЕЛЬНАЯ ОДНОМЕСТНАЯ С ЗАЗЕМЛЕНИЕМ PRIME 16А БЕЛ. 250В</t>
  </si>
  <si>
    <t>С1512-44</t>
  </si>
  <si>
    <t>РОЗЕТКА С З.К. БРЫЗГОЗАЩЕЩЕННАЯ IP44 VESTA 16А 250В</t>
  </si>
  <si>
    <t>С1512-63</t>
  </si>
  <si>
    <t>ВЫКЛЮЧАТЕЛЬ ОДНОКЛАВИШНЫЙ ДЛЯ СКРЫТОЙ ПРОВОДКИ 250В ВС10-005 В</t>
  </si>
  <si>
    <t>С1512-65</t>
  </si>
  <si>
    <t>ВЫКЛЮЧАТЕЛЬ ДВУХКЛАВИШНЫЙ ДЛЯ СКРЫТОЙ ПРОВОДКИ 250В ВС10-005 В</t>
  </si>
  <si>
    <t>С1517-УОЩВ</t>
  </si>
  <si>
    <t>ЩИТ УОЩВ-6</t>
  </si>
  <si>
    <t>С1504-АП50-3МТ-</t>
  </si>
  <si>
    <t>ВЫКЛЮЧАТЕЛЬ АВТОМАТИЧЕСКИЙ АП50-3МТ / 25А</t>
  </si>
  <si>
    <t>ЛОКАЛЬНАЯ РЕСУРСНАЯ ВЕДОМОСТЬ № 04</t>
  </si>
  <si>
    <t>ЭЛЕКТРООСВЕЩЕНИЕ И ЭЛЕКТРОСИЛОВОЕ ОБОРУДОВАНИЕ</t>
  </si>
  <si>
    <t>РАЗДЕЛ: СИЛОВОЕ ЭЛЕКТРООБОРУДОВАНИЕ</t>
  </si>
  <si>
    <t>Ц8-3-599-1</t>
  </si>
  <si>
    <t>МОНТАЖ ЩИТКОВ, УСТАНАВЛИВАЕМЫХ В НИШЕ РАСПОРНЫМИ ДЮБЕЛЯМИ, МАССА ЩИТКА ДО 6 КГ</t>
  </si>
  <si>
    <t>2,77</t>
  </si>
  <si>
    <t>11,08</t>
  </si>
  <si>
    <t>Ц8-3-526-2</t>
  </si>
  <si>
    <t>ВЫКЛЮЧАТЕЛИ УСТАНОВОЧНЫЕ АВТОМАТИЧЕСКИЕ [АВТОМАТЫ] ИЛИ НЕАВТОМАТИЧЕСКИЕ. АВТОМАТ ОДНО-, ДВУХ-, ТРЕХПОЛЮСНЫЙ, УСТАНАВЛИВАЕМЫЙ НА КОНСТРУКЦИИ НА СТЕНЕ ИЛИ КОЛОННЕ, НА ТОК, А, ДО 100</t>
  </si>
  <si>
    <t>2,32</t>
  </si>
  <si>
    <t>11,6</t>
  </si>
  <si>
    <t>0,005</t>
  </si>
  <si>
    <t>0,025</t>
  </si>
  <si>
    <t>3.5</t>
  </si>
  <si>
    <t>1,22</t>
  </si>
  <si>
    <t>6,1</t>
  </si>
  <si>
    <t>3.6</t>
  </si>
  <si>
    <t>1,9</t>
  </si>
  <si>
    <t>3.7</t>
  </si>
  <si>
    <t>3.8</t>
  </si>
  <si>
    <t>0,036</t>
  </si>
  <si>
    <t>РАЗДЕЛ: ЭЛЕКТРООСВЕЩЕНИЕ</t>
  </si>
  <si>
    <t>Ц8-3-594-1</t>
  </si>
  <si>
    <t>СВЕТИЛЬНИКИ ПОТОЛОЧНЫЕ И НАСТЕННЫЕ</t>
  </si>
  <si>
    <t>СВЕТОДИОДНАЯ LED ПАНЕЛЬ НАРУЖНОЙ УСТАНОВКИ /КВАДРАТНЫЙ/ ПОТОЛОЧНАЯ 24 W</t>
  </si>
  <si>
    <t>СВЕТОДИОДНАЯ LED ПАНЕЛЬ НАРУЖНОЙ УСТАНОВКИ /КРУГЛАЯ/ ПОТОЛОЧНАЯ 24 W</t>
  </si>
  <si>
    <t>СВЕТОДИОДНАЯ LED ПАНЕЛЬ НАРУЖНОЙ УСТАНОВКИ /КРУГЛАЯ/ ПОТОЛОЧНАЯ 12 W</t>
  </si>
  <si>
    <t>Ц8-2-403-3</t>
  </si>
  <si>
    <t>ПРОВОД В ЗАЩИТНОЙ ОБОЛОЧКЕ ДВУХ-ТРЕХЖИЛЬНЫЙ ПОД ШТУКАТУРКУ ПО СТЕНАМ ИЛИ В БОРОЗДАХ</t>
  </si>
  <si>
    <t>555</t>
  </si>
  <si>
    <t>19,5</t>
  </si>
  <si>
    <t>0,0375</t>
  </si>
  <si>
    <t>Ц8-3-591-2</t>
  </si>
  <si>
    <t>МОНТАЖ ВЫКЛЮЧАТЕЙ ОДНОКЛАВИШНЫХ УТОПЛЕННОГО ТИПА ПРИ СКРЫТОЙ ПРОВОДКЕ</t>
  </si>
  <si>
    <t>32,2</t>
  </si>
  <si>
    <t>6,44</t>
  </si>
  <si>
    <t>0,00315</t>
  </si>
  <si>
    <t>0,00063</t>
  </si>
  <si>
    <t>Ц8-3-591-5</t>
  </si>
  <si>
    <t>МОНТАЖ ВЫКЛЮЧАТЕЛЕЙ ДВУХКЛАВИШНЫХ УТОПЛЕННОГО ТИПА ПРИ СКРЫТОЙ ПРОВОДКЕ</t>
  </si>
  <si>
    <t>15.1</t>
  </si>
  <si>
    <t>32,8</t>
  </si>
  <si>
    <t>3,28</t>
  </si>
  <si>
    <t>15.2</t>
  </si>
  <si>
    <t>15.3</t>
  </si>
  <si>
    <t>0,000315</t>
  </si>
  <si>
    <t>Ц8-3-591-9</t>
  </si>
  <si>
    <t>МОНТАЖ РОЗЕТОК ШТЕПСЕЛЬНЫХ УТОПЛЕННОГО ТИПА ПРИ СКРЫТОЙ ПРОВОДКЕ</t>
  </si>
  <si>
    <t>38,1</t>
  </si>
  <si>
    <t>13,335</t>
  </si>
  <si>
    <t>0,0011025</t>
  </si>
  <si>
    <t>0,065</t>
  </si>
  <si>
    <t>Ц8-2-148-1</t>
  </si>
  <si>
    <t>КАБЕЛИ ДО 35 КВ В ПРОЛОЖЕННЫХ ТРУБАХ, БЛОКАХ И КОРОБАХ. КАБЕЛЬ, МАССА 1 М ДО 1 КГ</t>
  </si>
  <si>
    <t>12,4</t>
  </si>
  <si>
    <t>23,56</t>
  </si>
  <si>
    <t>0,741</t>
  </si>
  <si>
    <t>Ц8-2-471-4</t>
  </si>
  <si>
    <t>ЗАЗЕМЛИТЕЛЬ ВЕРТИКАЛЬНЫЙ ИЗ КРУГЛОЙ СТАЛИ ДИАМЕТРОМ 20 ММ</t>
  </si>
  <si>
    <t>8,29</t>
  </si>
  <si>
    <t>4,974</t>
  </si>
  <si>
    <t>2,54</t>
  </si>
  <si>
    <t>1,524</t>
  </si>
  <si>
    <t>0,084</t>
  </si>
  <si>
    <t>0,468</t>
  </si>
  <si>
    <t>0,081</t>
  </si>
  <si>
    <t>0,0486</t>
  </si>
  <si>
    <t>Ц8-2-472-2</t>
  </si>
  <si>
    <t>ЗАЗЕМЛЯЮЩИЕ ПРОВОДНИКИ. ЗАЗЕМЛИТЕЛЬ ГОРИЗОНТАЛЬНЫЙ ИЗ СТАЛИ ПОЛОСОВОЙ СЕЧЕНИЕМ 4Х40 ММ2</t>
  </si>
  <si>
    <t>16,6</t>
  </si>
  <si>
    <t>6,64</t>
  </si>
  <si>
    <t>3,13</t>
  </si>
  <si>
    <t>1,252</t>
  </si>
  <si>
    <t>0,00148</t>
  </si>
  <si>
    <t>28.4</t>
  </si>
  <si>
    <t>0,9</t>
  </si>
  <si>
    <t>28.5</t>
  </si>
  <si>
    <t>0,052</t>
  </si>
  <si>
    <t>RРОЗТК-45</t>
  </si>
  <si>
    <t>РОЗЕТКА СЕТЕВАЯ RJ45</t>
  </si>
  <si>
    <t>RРОЗТК-11</t>
  </si>
  <si>
    <t>РОЗЕТКА СЕТЕВАЯ RJ11</t>
  </si>
  <si>
    <t>UTP-4X2X05</t>
  </si>
  <si>
    <t>КАБЕЛЬ UTP 5E 4X2X0,5ММ2</t>
  </si>
  <si>
    <t>FPT-4X2X05</t>
  </si>
  <si>
    <t>КАБЕЛЬ FTP 5E 4X2X0,5ММ2</t>
  </si>
  <si>
    <t>1601-2521-3</t>
  </si>
  <si>
    <t>ПОТЧКОРД</t>
  </si>
  <si>
    <t>ККАН-20-16</t>
  </si>
  <si>
    <t>КАБЕЛЬНЫЙ КАНАЛ ПВХ</t>
  </si>
  <si>
    <t>1601-2521-1</t>
  </si>
  <si>
    <t>КОННЕКТОР ВNС</t>
  </si>
  <si>
    <t>1601-25СОЕ</t>
  </si>
  <si>
    <t>КОННЕКТОР СОЕДИНИТЕЛЬНЫЙ</t>
  </si>
  <si>
    <t>1601-2521-2</t>
  </si>
  <si>
    <t>МОНТАЖНЫЙ КРОНШТЕЙН</t>
  </si>
  <si>
    <t>СХМИЗД</t>
  </si>
  <si>
    <t>ХОМУТ ПЛАСТИКОВЫЙ</t>
  </si>
  <si>
    <t>ШВВП-2075</t>
  </si>
  <si>
    <t>ШНУР ЭЛЕКТРИЧЕСКИЙ+ШВВП 2Х0.75</t>
  </si>
  <si>
    <t>ПВХ-25</t>
  </si>
  <si>
    <t>ПВХ. ТРУБА D=25ММ</t>
  </si>
  <si>
    <t>МЕХКОД</t>
  </si>
  <si>
    <t>МЕХАНИЧЕСКИЙ КОДОВЫЙ ЗАМОК</t>
  </si>
  <si>
    <t>ЭЛЕКТРКОД</t>
  </si>
  <si>
    <t>ЭЛЕКТРОННЫЙ КОДОВЫЙ ЗАМОК</t>
  </si>
  <si>
    <t>ИП-212</t>
  </si>
  <si>
    <t>ИЗВЕЩАТЕЛЬ ДЫМОВОЙ ИП-212</t>
  </si>
  <si>
    <t>ИП-106</t>
  </si>
  <si>
    <t>ИЗВЕЩАТЕЛЬ ТЕПЛОВОЙ ИП-106</t>
  </si>
  <si>
    <t>СИПР</t>
  </si>
  <si>
    <t>ИЗВЕЩАТЕЛЬ РУЧНОЙ ИПР</t>
  </si>
  <si>
    <t>СКСПВ</t>
  </si>
  <si>
    <t>КАБЕЛЬ КСПВ 2Х0,5</t>
  </si>
  <si>
    <t>СUTP</t>
  </si>
  <si>
    <t>КАБЕЛЬ UTP 5Е 4Х2Х0,52</t>
  </si>
  <si>
    <t>ППВ-2-25</t>
  </si>
  <si>
    <t>ПРОВОДА БЫТОВОГО НАЗНАЧЕНИЯ ОСВЕТИТЕЛЬНЫЕ ППВ 2Х2,5</t>
  </si>
  <si>
    <t>ТПП</t>
  </si>
  <si>
    <t>КАБЕЛЬ ТПП 20Х2Х0,52</t>
  </si>
  <si>
    <t>СМИЗД</t>
  </si>
  <si>
    <t>МЕТАЛЛОИЗДЕЛИЯ ДЛЯ КРЕПЛЕНИЯ</t>
  </si>
  <si>
    <t>УЕПЛ-6</t>
  </si>
  <si>
    <t>УЕПЛ-ПВХ</t>
  </si>
  <si>
    <t>КОРОБ ПВХ</t>
  </si>
  <si>
    <t>6204-150</t>
  </si>
  <si>
    <t>КОРОБКИ ОТВЕТИТЕЛЬНАЯ КС-4 НА 4 КЛЕММЫ</t>
  </si>
  <si>
    <t>СКТРС20</t>
  </si>
  <si>
    <t>ОТВЕТИТЕЛЬНАЯ КОРОБКА КС-20</t>
  </si>
  <si>
    <t>160202-5</t>
  </si>
  <si>
    <t>СИГНАЛИЗАТОР МАГНИТНО-КОНТАКТНЫЙ СМК-1</t>
  </si>
  <si>
    <t>С-ОПСТ</t>
  </si>
  <si>
    <t>ДАТЧИК ОС ОПТИКО ЭЛЕКТРОННЫЙ RK-410 PR-ROISCOK НА ДВИЖЕНИЕ</t>
  </si>
  <si>
    <t>С-ОППТ</t>
  </si>
  <si>
    <t>С-ОСИК-МВ</t>
  </si>
  <si>
    <t>ДАТЧИК ОС ИК+МВ DOUBLE TEC</t>
  </si>
  <si>
    <t>30304</t>
  </si>
  <si>
    <t>БОЛТЫ С ШЕСТИГРАННОЙ ГОЛОВКОЙ ДИАМЕТРОМ РЕЗЬБЫ 12-(14) ММ</t>
  </si>
  <si>
    <t>31260</t>
  </si>
  <si>
    <t>ЛАК ЭЛЕКТРОИЗОЛЯЦИОННЫЙ 318</t>
  </si>
  <si>
    <t>32679</t>
  </si>
  <si>
    <t>ЛЕНТА ПОЛИЭТИЛЕНОВАЯ С ЛИПКИМ СЛОЕМ, МАРКИ А</t>
  </si>
  <si>
    <t>35101</t>
  </si>
  <si>
    <t>ШУРУПЫ С ПОЛУКРУГЛОЙ ГОЛОВКОЙ 4Х40 ММ</t>
  </si>
  <si>
    <t>35102</t>
  </si>
  <si>
    <t>ШУРУПЫ С ПОЛУКРУГЛОЙ ГОЛОВКОЙ 5Х70 ММ</t>
  </si>
  <si>
    <t>41014</t>
  </si>
  <si>
    <t>ДЮБЕЛИ МОНТАЖНЫЕ</t>
  </si>
  <si>
    <t>46163</t>
  </si>
  <si>
    <t>СКОБЫ</t>
  </si>
  <si>
    <t>58465</t>
  </si>
  <si>
    <t>СКРЕПЫ ФИГУРНЫЕ СКФ-30</t>
  </si>
  <si>
    <t>100 ШТ</t>
  </si>
  <si>
    <t>58630</t>
  </si>
  <si>
    <t>ДЮБЕЛИ ПЛАСТМАССОВЫЕ С ШУРУПАМИ 12Х70 ММ</t>
  </si>
  <si>
    <t>64674</t>
  </si>
  <si>
    <t>ПАТРОНЫ ДЛЯ ПРИСТРЕЛКИ</t>
  </si>
  <si>
    <t>65312</t>
  </si>
  <si>
    <t>ТРУБКА ПОЛИХЛОРВИНИЛОВАЯ</t>
  </si>
  <si>
    <t>С1545-189</t>
  </si>
  <si>
    <t>УКАЗАТЕЛЬ СВЕТОВОЙ "ВЫХОД"</t>
  </si>
  <si>
    <t>1601-2561-19U</t>
  </si>
  <si>
    <t>ШКАФ КОММУТАЦИОННЫЙ 19U</t>
  </si>
  <si>
    <t>D-35-СУП</t>
  </si>
  <si>
    <t>СУППОРТ НА 2 МОДУЛЯ</t>
  </si>
  <si>
    <t>D-35-РАМ</t>
  </si>
  <si>
    <t>РАМКА НА 2 МОДУЛЯ</t>
  </si>
  <si>
    <t>АТС-ТЕЛЕФ</t>
  </si>
  <si>
    <t>АВТОМАТИЧЕСКАЯ ТЕЛЕФОННАЯ СТАНЦИЯ МИНИ АТС КХ-ТDA 100 DUP</t>
  </si>
  <si>
    <t>D-24-ПОРТ</t>
  </si>
  <si>
    <t>КОММУТАТОР 24-ПОРТ</t>
  </si>
  <si>
    <t>HD5-24B</t>
  </si>
  <si>
    <t>ПАТЧ ПАНЕЛЬ 5 CAT НА 24 ПОРТОВ</t>
  </si>
  <si>
    <t>2537-ТЕЛЕФ</t>
  </si>
  <si>
    <t>ТЕЛЕФОННЫЙ АППАРАТ PANASONIC</t>
  </si>
  <si>
    <t>АНАЛГ-ТЕЛЕФ</t>
  </si>
  <si>
    <t>АНАЛОГОВЫЙ ПРОВОДНОЙ ТЕЛЕФОН</t>
  </si>
  <si>
    <t>1601-2531-DVR32</t>
  </si>
  <si>
    <t>ВИДЕОРЕГИСТРАТОР НА DVR 32 ВХОДОВ HIKVISION</t>
  </si>
  <si>
    <t>АРТ-32LЕDFULLHD</t>
  </si>
  <si>
    <t>ВИДЕОМОНИТОР АРТЕЛ-32 LЕD FULLHD</t>
  </si>
  <si>
    <t>CКАМЕРА-УЛ</t>
  </si>
  <si>
    <t>ЦВЕТНАЯ УЛИЧНАЯ КАМЕРА</t>
  </si>
  <si>
    <t>CКАМЕРА-ВН</t>
  </si>
  <si>
    <t>ЦВЕТНАЯ КУПОЛЬНАЯ КАМЕРА</t>
  </si>
  <si>
    <t>1601-2555-1</t>
  </si>
  <si>
    <t>БЛОК ПИТАНИЯ ДЛЯ ВИДЕОКАМЕР БП 12В 10А</t>
  </si>
  <si>
    <t>300УПС</t>
  </si>
  <si>
    <t>ИСТОЧНИК БЕСПЕРЕБОЙНОГО ПИТАНИЯ UPS 3000</t>
  </si>
  <si>
    <t>А12V-12A.H</t>
  </si>
  <si>
    <t>АККУМУЛЯТОР ДЛЯ РЕЗЕРВНОГО ПИТАНИЯ 12V-12A/H</t>
  </si>
  <si>
    <t>СРОЕ</t>
  </si>
  <si>
    <t>POE УСИЛИТЕЛЬ НА 16 ВХОДОВ</t>
  </si>
  <si>
    <t>ППСУ-24</t>
  </si>
  <si>
    <t>ПРИБОР ПРИЕМНЫЙ ГРАНД-МАГИСТР-16АРС</t>
  </si>
  <si>
    <t>ГАММА-1</t>
  </si>
  <si>
    <t>ПРИБОР ПРИЕМНЫЙ ГАММА-1</t>
  </si>
  <si>
    <t>УБП-3А-12V</t>
  </si>
  <si>
    <t>БЛОК ПИТАНИЯ 12В/3А</t>
  </si>
  <si>
    <t>ПР-СУГ</t>
  </si>
  <si>
    <t>ПРИБОР СУГ</t>
  </si>
  <si>
    <t>ИП-СУЗ</t>
  </si>
  <si>
    <t>СИГНАЛНОЕ УСТРОЙСТВО СУЗ</t>
  </si>
  <si>
    <t>ИП-АТЛАС</t>
  </si>
  <si>
    <t>СИГНАЛНОЕ УСТРОЙСТВО, СТРОБ, АТЛАС</t>
  </si>
  <si>
    <t>СОМАХ</t>
  </si>
  <si>
    <t>ДОМОФОН СОММАХ - АУДИО</t>
  </si>
  <si>
    <t>СНТР</t>
  </si>
  <si>
    <t>КНОПКА ТРЕВОЖНОЙ СИГНАЛИЗАЦИИ</t>
  </si>
  <si>
    <t>160202-2</t>
  </si>
  <si>
    <t>ДЕТЕКТОР ОС АКУСТИЧЕСКИЙ НА РАЗБИТИЕ СТЕКЛА GLASSTREK</t>
  </si>
  <si>
    <t>ЛОКАЛЬНАЯ РЕСУРСНАЯ ВЕДОМОСТЬ № 05</t>
  </si>
  <si>
    <t>СЛАБОТОЧНЫЕ УСТРОЙСТВА</t>
  </si>
  <si>
    <t>РАЗДЕЛ: ТЕЛЕФОНИЗАЦИЯ И ЛОКАЛЬНЫЕ КОМПЬЮТЕРНЫЕ СЕТИ</t>
  </si>
  <si>
    <t>Ц10-6-37-5</t>
  </si>
  <si>
    <t>ШКАФЫ, ЯЩИКИ И КОРОБКИ ДЛЯ ТРУБНЫХ ПРОВОДОК. ШКАФ НАСТЕННЫЙ</t>
  </si>
  <si>
    <t>2,06</t>
  </si>
  <si>
    <t>Ц8-3-591-11</t>
  </si>
  <si>
    <t>РОЗЕТКА СЕТЕВАЯ</t>
  </si>
  <si>
    <t>73,4</t>
  </si>
  <si>
    <t>54,316</t>
  </si>
  <si>
    <t>20,4</t>
  </si>
  <si>
    <t>15,096</t>
  </si>
  <si>
    <t>0,0096</t>
  </si>
  <si>
    <t>0,007104</t>
  </si>
  <si>
    <t>Ц10-1-55-9</t>
  </si>
  <si>
    <t>ПРОКЛАДКА КАБЕЛЯ И ПРОВОДА ПО СТЕНАМ. ОДНОПАРНЫЙ ПРОВОД С КРЕПЛЕНИЕМ ПРОВОЛОЧНЫМИ СКРЕПАМИ ПО СТЕНЕ БЕТОННОЙ</t>
  </si>
  <si>
    <t>27,5</t>
  </si>
  <si>
    <t>20,2</t>
  </si>
  <si>
    <t>555,5</t>
  </si>
  <si>
    <t>22,275</t>
  </si>
  <si>
    <t>0,0033</t>
  </si>
  <si>
    <t>0,09075</t>
  </si>
  <si>
    <t>0,0385</t>
  </si>
  <si>
    <t>3,12</t>
  </si>
  <si>
    <t>85,8</t>
  </si>
  <si>
    <t>КАБЕЛЬ ТЕЛЕФОННЫЙ ГОРОДСКОЙ ЁМК. 50Х2 ТППЭПЗ 50Х2Х0.4</t>
  </si>
  <si>
    <t>РАЗДЕЛ: АКТИВНОЕ ОБОРУДОВАНИЕ</t>
  </si>
  <si>
    <t>Ц10-2-30-1</t>
  </si>
  <si>
    <t>АВТОМАТИЧЕСКАЯ ТЕЛЕФОННАЯ СТАНЦИЯ</t>
  </si>
  <si>
    <t>Ц10-4-112-2</t>
  </si>
  <si>
    <t>СВЯЗЬ И СИГНАЛИЗАЦИЯ. ШКАФ ИЛИ ПАНЕЛЬ КОММУТАЦИИ СВЯЗИ И СИГНАЛИЗАЦИИ НА СТЕНЕ ИЛИ В НИШЕ, КОЛИЧЕСТВО ПАР 100</t>
  </si>
  <si>
    <t>С582621-3</t>
  </si>
  <si>
    <t>ПИЛОТ 6 PORT</t>
  </si>
  <si>
    <t>Ц31-1-6-1</t>
  </si>
  <si>
    <t>ПАНЕЛЬ 24 ПОРТОВ</t>
  </si>
  <si>
    <t>Ц10-2-30-6 ШHК.ДОП.5</t>
  </si>
  <si>
    <t>УСТАНОВКА БЫТОВОГО АППАРАТА</t>
  </si>
  <si>
    <t>20.1</t>
  </si>
  <si>
    <t>9,75</t>
  </si>
  <si>
    <t>Ц8-2-396-20 ШHК.ДОП.3</t>
  </si>
  <si>
    <t>КОРОБА ПЛАСТМАССОВЫЕ ШИРИНОЙ ДО 40 ММ</t>
  </si>
  <si>
    <t>100 М</t>
  </si>
  <si>
    <t>15,99</t>
  </si>
  <si>
    <t>135,915</t>
  </si>
  <si>
    <t>1,66</t>
  </si>
  <si>
    <t>14,11</t>
  </si>
  <si>
    <t>0,0085</t>
  </si>
  <si>
    <t>170</t>
  </si>
  <si>
    <t>850</t>
  </si>
  <si>
    <t>25.1</t>
  </si>
  <si>
    <t>25.2</t>
  </si>
  <si>
    <t>25.3</t>
  </si>
  <si>
    <t>25.4</t>
  </si>
  <si>
    <t>25.5</t>
  </si>
  <si>
    <t>25.6</t>
  </si>
  <si>
    <t>РАЗДЕЛ: ВИДЕОНАБЛЮДЕНИЕ</t>
  </si>
  <si>
    <t>Ц10-9-3-10 ШHК.ДОП.3</t>
  </si>
  <si>
    <t>МОНТАЖ ЦИФРОВОГО ДИСКОВОГО РЕКОРДЕРА /ВИДЕОРЕГИСТРАТОР/ НА 32 ВХОДОВ</t>
  </si>
  <si>
    <t>Ц10-9-2-6 ШHК.ДОП.3</t>
  </si>
  <si>
    <t>МОНТАЖ МОНИТОРА</t>
  </si>
  <si>
    <t>29.1</t>
  </si>
  <si>
    <t>29.2</t>
  </si>
  <si>
    <t>0,0004</t>
  </si>
  <si>
    <t>2537-1-8TB</t>
  </si>
  <si>
    <t>ЖЕСКИЙ ДИСК HDD 8TB</t>
  </si>
  <si>
    <t>СHDM3</t>
  </si>
  <si>
    <t>КАБЕЛЬ HDMI</t>
  </si>
  <si>
    <t>Ц10-4-67-22</t>
  </si>
  <si>
    <t>АППАРАТУРА ЦВЕТНОГО ТЕЛЕВИДЕНИЯ. КАМЕРА ТЕЛЕВИЗИОННАЯ ПЕРЕДАЮЩАЯ</t>
  </si>
  <si>
    <t>21,8</t>
  </si>
  <si>
    <t>501,4</t>
  </si>
  <si>
    <t>0,118</t>
  </si>
  <si>
    <t>2,714</t>
  </si>
  <si>
    <t>Ц10-9-2-5 ШHК.ДОП.3</t>
  </si>
  <si>
    <t>АППАРАТУРА НАСТЕННОГО ТИПА. БЛОК ПИТАНИЯ ВИДЕОКАМЕР</t>
  </si>
  <si>
    <t>Ц8-1-121-6</t>
  </si>
  <si>
    <t>АККУМУЛЯТОР ДЛЯ РЕЗЕРВНОГО ПИТАНИЯ</t>
  </si>
  <si>
    <t>5,15</t>
  </si>
  <si>
    <t>Ц11-4-26-3</t>
  </si>
  <si>
    <t>КОННЕКТОРЫ</t>
  </si>
  <si>
    <t>1,03</t>
  </si>
  <si>
    <t>49,44</t>
  </si>
  <si>
    <t>0,0045</t>
  </si>
  <si>
    <t>0,216</t>
  </si>
  <si>
    <t>КРОНШТЕЙН ДЛЯ НАСТЕННОГО МОНТАЖА</t>
  </si>
  <si>
    <t>КОЛПАК /ЗАТЕМНЕННОЕ ПОКРЫТИЕ/</t>
  </si>
  <si>
    <t>2000</t>
  </si>
  <si>
    <t>ПРОКЛАДКА КАБЕЛЯ И ПРОВОДА ПО СТЕНАМ С КРЕПЛЕНИЕМ ПРОВОЛОЧНЫМИ СКРЕПАМИ ПО СТЕНЕ БЕТОННОЙ</t>
  </si>
  <si>
    <t>505</t>
  </si>
  <si>
    <t>20,25</t>
  </si>
  <si>
    <t>0,0825</t>
  </si>
  <si>
    <t>48.4</t>
  </si>
  <si>
    <t>0,035</t>
  </si>
  <si>
    <t>48.5</t>
  </si>
  <si>
    <t>1,25</t>
  </si>
  <si>
    <t>250</t>
  </si>
  <si>
    <t>111,93</t>
  </si>
  <si>
    <t>11,62</t>
  </si>
  <si>
    <t>700</t>
  </si>
  <si>
    <t>РАЗДЕЛ: ПОЖАРНО-ОХРАННАЯ СИГНАЛИЗАЦИЯ</t>
  </si>
  <si>
    <t>Ц10-8-1-2</t>
  </si>
  <si>
    <t>АППАРАТЫ ПРИЕМНЫЕ. ПРИБОРЫ ПС ПРИЕМНО-КОНТРОЛЬНЫЕ, ПУСКОВЫЕ. КОНЦЕНТРАТОР БЛОК БАЗОВЫЙ</t>
  </si>
  <si>
    <t>11,7</t>
  </si>
  <si>
    <t>35,1</t>
  </si>
  <si>
    <t>Ц10-8-1-5</t>
  </si>
  <si>
    <t>АППАРАТЫ ПРИЕМНЫЕ. ПРИБОР ПС НА 1 ЛУЧ</t>
  </si>
  <si>
    <t>3,6</t>
  </si>
  <si>
    <t>59.2</t>
  </si>
  <si>
    <t>0,26</t>
  </si>
  <si>
    <t>59.3</t>
  </si>
  <si>
    <t>Ц10-8-3-3</t>
  </si>
  <si>
    <t>УСТРОЙСТВА УЛЬТРАЗВУКОВЫЕ БЛОК ПИТАНИЯ И КОНТРОЛЯ</t>
  </si>
  <si>
    <t>25,75</t>
  </si>
  <si>
    <t>Ц41-3-34-1 ШHК.ДОП.5</t>
  </si>
  <si>
    <t>ЭЛЕКТРОМЕХАНИЧЕСКИХ ЗАМОК</t>
  </si>
  <si>
    <t>ЗАМОК</t>
  </si>
  <si>
    <t>5,008</t>
  </si>
  <si>
    <t>Ц8-1-81-1</t>
  </si>
  <si>
    <t>АППАРАТ ЗАМОК ЭЛЕКТРОМАГНИТНОЙ БЛОКИРОВКИ</t>
  </si>
  <si>
    <t>1,13</t>
  </si>
  <si>
    <t>2,26</t>
  </si>
  <si>
    <t>67.2</t>
  </si>
  <si>
    <t>Ц10-4-101-7</t>
  </si>
  <si>
    <t>СИГНАЛНОЕ УСТРОЙСТВО</t>
  </si>
  <si>
    <t>18,08</t>
  </si>
  <si>
    <t>0,96</t>
  </si>
  <si>
    <t>Ц10-8-2-2</t>
  </si>
  <si>
    <t>ИЗВЕЩАТЕЛИ ПС АВТОМАТИЧЕСКИЕ ДЫМОВЫЕ</t>
  </si>
  <si>
    <t>184,8</t>
  </si>
  <si>
    <t>17,6</t>
  </si>
  <si>
    <t>Ц10-8-2-1</t>
  </si>
  <si>
    <t>ИЗВЕЩАТЕЛИ ПС АВТОМАТИЧЕСКИЕ ТЕПЛОВОЙ ЭЛЕКТРО-КОНТАКТНЫЙ, МАГНИТОКОНТАКТНЫЙ В НОРМАЛЬНОМ ИСПОЛНЕНИИ</t>
  </si>
  <si>
    <t>37,8</t>
  </si>
  <si>
    <t>4,5</t>
  </si>
  <si>
    <t>ИЗВЕЩАТЕЛИ ПС РУЧНЫЕ</t>
  </si>
  <si>
    <t>Ц8-3-593-10</t>
  </si>
  <si>
    <t>МОНТАЖ СВЕТОВЫХ НАСТЕННЫХ УКАЗАТЕЛЕЙ</t>
  </si>
  <si>
    <t>98,2</t>
  </si>
  <si>
    <t>4,91</t>
  </si>
  <si>
    <t>1,12</t>
  </si>
  <si>
    <t>0,056</t>
  </si>
  <si>
    <t>4,08</t>
  </si>
  <si>
    <t>0,204</t>
  </si>
  <si>
    <t>Ц10-8-5-3</t>
  </si>
  <si>
    <t>ПРОВОД ДВУХ-И ТРЕХЖИЛЬНЫЙ С РАЗДЕЛИТЕЛЬНЫМ ОСНОВАНИЕМ ПО СТЕНАМ И ПОТОЛКАМ, ПРОКЛАДЫВАЕМЫЙ ПО ОСНОВАНИЯМ БЕТОННОЙ</t>
  </si>
  <si>
    <t>23,9</t>
  </si>
  <si>
    <t>85.1</t>
  </si>
  <si>
    <t>812,6</t>
  </si>
  <si>
    <t>85.2</t>
  </si>
  <si>
    <t>239</t>
  </si>
  <si>
    <t>85.3</t>
  </si>
  <si>
    <t>0,01912</t>
  </si>
  <si>
    <t>Ц8-2-396-7</t>
  </si>
  <si>
    <t>КАБЕЛЬ КАНАЛ ПОЛОВОЙ /МЕТАЛЛИЧЕСКИЙ/</t>
  </si>
  <si>
    <t>24,6</t>
  </si>
  <si>
    <t>1,476</t>
  </si>
  <si>
    <t>79,95</t>
  </si>
  <si>
    <t>8,3</t>
  </si>
  <si>
    <t>500</t>
  </si>
  <si>
    <t>Ц10-8-19-1</t>
  </si>
  <si>
    <t>КОРОБКА ОТВЕТВИТЕЛЬНАЯ НА СТЕНЕ</t>
  </si>
  <si>
    <t>21,5</t>
  </si>
  <si>
    <t>73,92</t>
  </si>
  <si>
    <t>Ц10-8-3-5</t>
  </si>
  <si>
    <t>ПРИБОРЫ И УСТРОЙСТВА СИГНАЛИЗИРУЮЩИЕ ОБЪЕКТОВЫЕ. УСТРОЙСТВА ОПТИКО-[ФОТО]ЭЛЕКТРИЧЕСКИЕ ПРИБОР ОПТИКО-ЭЛЕКТРИЧЕСКИЙ В ОДНОБЛОЧНОМ ИСПОЛНЕНИИ</t>
  </si>
  <si>
    <t>5,76</t>
  </si>
  <si>
    <t>236,16</t>
  </si>
  <si>
    <t>5,33</t>
  </si>
  <si>
    <t>12,3</t>
  </si>
  <si>
    <t>ДАТЧИК ОС ОПТИКО ЭЛЕКТРОННЫЙ /ПОТОЛОЧНЫЙ/RK-2016 CN ROISCOK</t>
  </si>
  <si>
    <t>Ц10-8-2-3</t>
  </si>
  <si>
    <t>ИЗВЕЩАТЕЛИ ПС АВТОМАТИЧЕСКИЕ ТЕПЛОВОЙ, ДЫМОВОЙ, СВЕТОВОЙ ВО ВЗРЫВОЗАЩИЩЕННОМ ИСПОЛНЕНИИ</t>
  </si>
  <si>
    <t>70,56</t>
  </si>
  <si>
    <t>12,6</t>
  </si>
  <si>
    <t>ШКФ-МЕТАЛ</t>
  </si>
  <si>
    <t>КРЕСЛО ПОВОРОТНОЕ BONN</t>
  </si>
  <si>
    <t>КРЕСЛОВН</t>
  </si>
  <si>
    <t>КРЕСЛО</t>
  </si>
  <si>
    <t>К-Т</t>
  </si>
  <si>
    <t>НАБОР ОФИСНОЙ МЕБЕЛИ ДЛЯ РУКОВОДИТЕЛЯ</t>
  </si>
  <si>
    <t>НАВОР-РУК2</t>
  </si>
  <si>
    <t>СТ-РАБЧТМ</t>
  </si>
  <si>
    <t>СТ-ЖУРН</t>
  </si>
  <si>
    <t>ДИВ-3Х</t>
  </si>
  <si>
    <t>СТ-Р140</t>
  </si>
  <si>
    <t>СТ-РАБЧ</t>
  </si>
  <si>
    <t>НАВОР-РУК</t>
  </si>
  <si>
    <t>СТУЛ НА РАМЕ SYLWIA</t>
  </si>
  <si>
    <t>СТЛ-19</t>
  </si>
  <si>
    <t>ДИВ-2Х</t>
  </si>
  <si>
    <t>СТУМБ</t>
  </si>
  <si>
    <t>ШКАФ-9</t>
  </si>
  <si>
    <t>КРЕСЛО ПОВОРОТНОЕ 900D</t>
  </si>
  <si>
    <t>СТУЛ-900</t>
  </si>
  <si>
    <t>СТ-920</t>
  </si>
  <si>
    <t>ЛОКАЛЬНАЯ РЕСУРСНАЯ ВЕДОМОСТЬ № 06</t>
  </si>
  <si>
    <t>РАЗДЕЛ: ТЕХНОЛОГИЧЕСКОЕ ОБОРУДОВАНИЕ</t>
  </si>
  <si>
    <t>СТОЙКА РЕСЕПШН /2800Х1500Х1500Х700Х400Х400Х920ММ/</t>
  </si>
  <si>
    <t>ШКАФ КНИЖНЫЙ /900Х400Х2100ММ/</t>
  </si>
  <si>
    <t>ТУМБА МОБИЛЬНАЯ /800Х400Х1000ММ/</t>
  </si>
  <si>
    <t>ДИВАН 2Х МЕСТНЫЙ /1650Х800Х850ММ/</t>
  </si>
  <si>
    <t>СТОЛ РАБОЧИЙ /2000Х800Х1100ММ/</t>
  </si>
  <si>
    <t>СТОЛ РАБОЧИЙ /1400Х700Х760ММ/</t>
  </si>
  <si>
    <t>ДИВАН 3Х МЕСТНЫЙ /2150Х800Х850ММ/</t>
  </si>
  <si>
    <t>СТОЛ ЖУРНАЛЬНЫЙ /1200Х550Х520ММ/</t>
  </si>
  <si>
    <t>СТОЛ РАБОЧИЙ /1450Х900Х1450ММ/, ТУМБА /1100X350X650/</t>
  </si>
  <si>
    <t>ШКАФ-МЕТАЛЛИЧЕСКИЙ /800Х450Х1800ММ/</t>
  </si>
  <si>
    <t xml:space="preserve"> ТЕХНОЛОГИЧЕСКОЕ ОБОРУДОВАНИЕ</t>
  </si>
  <si>
    <t xml:space="preserve">                                                </t>
  </si>
  <si>
    <t>Начисление соц страх 12% сум</t>
  </si>
  <si>
    <t>Затраты труда рабочих строителей</t>
  </si>
  <si>
    <t>Основная заработная плата рабочих-строителей</t>
  </si>
  <si>
    <t xml:space="preserve">Отчисление на социальное страхование </t>
  </si>
  <si>
    <t>КАПИТАЛЬНЫЙ РЕМОНТ БЕКАБОДСКОГО ФИЛИАЛА АО "НАЦИОНАЛЬНЫЙ БАНК ВЭД РУЗ" В Г.БЕКАБОДА ТАШКЕНТСКОМ ОБЛАСТЕ РУЗ</t>
  </si>
  <si>
    <t>Затраты на страхование строительных обьектов</t>
  </si>
  <si>
    <t xml:space="preserve">Прочие затраты и расходы подрядчика 19% от суммы прямых затрат </t>
  </si>
  <si>
    <t>Оборудование, сум (с учетом  транспортных 2 %)</t>
  </si>
  <si>
    <t>Строительные материалы и изделия, сум (с учетом транспортных 5 %)</t>
  </si>
  <si>
    <t>E11-1-11-2 К=1</t>
  </si>
  <si>
    <t>УСТРОЙСТВО СТЯЖЕК ЦЕМЕНТНЫХ НА КАЖДЫЕ 5 ММ ИЗМЕНЕНИЯ ТОЛЩИНЫ СТЯЖКИ ДОБАВЛЯТЬ К НОРМЕ 11-01-011-01 ЗА 1 PАЗА</t>
  </si>
  <si>
    <t>УСТРОЙСТВО СТЯЖЕК ЦЕМЕНТНЫХ НА КАЖДЫЕ 5 ММ ИЗМЕНЕНИЯ ТОЛЩИНЫ СТЯЖКИ ДОБАВЛЯТЬ К НОРМЕ 11-01-011-01 ЗА 1 PАЗ</t>
  </si>
  <si>
    <t xml:space="preserve">Затраты подрядчика 19%  от суммы прямых затрат </t>
  </si>
  <si>
    <t>(по замечаниям НАПУ)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</si>
</sst>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#,##0_ ;\-#,##0\ "/>
    <numFmt numFmtId="165" formatCode="#,##0.000"/>
    <numFmt numFmtId="166" formatCode="0.0%"/>
    <numFmt numFmtId="167" formatCode="#,##0.0000"/>
    <numFmt numFmtId="168" formatCode="_-* #,##0\ _₽_-;\-* #,##0\ _₽_-;_-* &quot;-&quot;??\ _₽_-;_-@_-"/>
  </numFmts>
  <fonts count="43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8"/>
      <color rgb="FFFFFFFF"/>
      <name val="Times New Roman"/>
      <family val="1"/>
      <charset val="204"/>
    </font>
    <font>
      <i/>
      <sz val="8"/>
      <color rgb="FF00008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rgb="FFFFFFFF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13"/>
      <name val="Arial Cyr"/>
      <charset val="204"/>
    </font>
    <font>
      <sz val="10"/>
      <name val="Times New Roman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b/>
      <sz val="12"/>
      <name val="Times New Roman"/>
      <family val="1"/>
      <charset val="204"/>
    </font>
    <font>
      <b/>
      <sz val="10"/>
      <color rgb="FFFF0000"/>
      <name val="Arial Cyr"/>
      <charset val="204"/>
    </font>
    <font>
      <b/>
      <sz val="13"/>
      <color rgb="FFFF000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000080"/>
      <name val="Arial"/>
      <family val="2"/>
      <charset val="204"/>
    </font>
    <font>
      <i/>
      <sz val="8"/>
      <color rgb="FF0000FF"/>
      <name val="Arial"/>
      <family val="2"/>
      <charset val="204"/>
    </font>
    <font>
      <sz val="9"/>
      <name val="Arial"/>
      <family val="2"/>
      <charset val="204"/>
    </font>
    <font>
      <b/>
      <sz val="8"/>
      <color indexed="18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9">
    <xf numFmtId="0" fontId="0" fillId="0" borderId="0"/>
    <xf numFmtId="0" fontId="1" fillId="2" borderId="0">
      <alignment horizontal="center" vertical="top"/>
    </xf>
    <xf numFmtId="0" fontId="2" fillId="2" borderId="0">
      <alignment horizontal="left" vertical="top"/>
    </xf>
    <xf numFmtId="0" fontId="2" fillId="2" borderId="0">
      <alignment horizontal="center" vertical="top"/>
    </xf>
    <xf numFmtId="0" fontId="3" fillId="2" borderId="0">
      <alignment horizontal="center" vertical="top"/>
    </xf>
    <xf numFmtId="0" fontId="4" fillId="2" borderId="0">
      <alignment horizontal="center" vertical="top"/>
    </xf>
    <xf numFmtId="0" fontId="5" fillId="3" borderId="0">
      <alignment horizontal="center" vertical="center"/>
    </xf>
    <xf numFmtId="0" fontId="6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left" vertical="top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4" fillId="2" borderId="0">
      <alignment horizontal="right" vertical="center"/>
    </xf>
    <xf numFmtId="0" fontId="6" fillId="3" borderId="0">
      <alignment horizontal="right" vertical="center"/>
    </xf>
    <xf numFmtId="0" fontId="6" fillId="3" borderId="0">
      <alignment horizontal="right" vertical="center"/>
    </xf>
    <xf numFmtId="0" fontId="7" fillId="3" borderId="0">
      <alignment horizontal="right" vertical="center"/>
    </xf>
    <xf numFmtId="0" fontId="7" fillId="3" borderId="0">
      <alignment horizontal="right" vertical="center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9" fillId="2" borderId="0">
      <alignment horizontal="left" vertical="top"/>
    </xf>
    <xf numFmtId="0" fontId="4" fillId="2" borderId="0">
      <alignment horizontal="center" vertical="top"/>
    </xf>
    <xf numFmtId="0" fontId="3" fillId="2" borderId="0">
      <alignment horizontal="center" vertical="top"/>
    </xf>
    <xf numFmtId="0" fontId="2" fillId="2" borderId="0">
      <alignment horizontal="center" vertical="top"/>
    </xf>
    <xf numFmtId="0" fontId="2" fillId="2" borderId="0">
      <alignment horizontal="left" vertical="top"/>
    </xf>
    <xf numFmtId="0" fontId="10" fillId="2" borderId="0">
      <alignment horizontal="center" vertical="top"/>
    </xf>
    <xf numFmtId="0" fontId="5" fillId="3" borderId="0">
      <alignment horizontal="center" vertical="center"/>
    </xf>
    <xf numFmtId="0" fontId="5" fillId="3" borderId="0">
      <alignment horizontal="center" vertical="top"/>
    </xf>
    <xf numFmtId="0" fontId="5" fillId="3" borderId="0">
      <alignment horizontal="center" vertical="top"/>
    </xf>
    <xf numFmtId="0" fontId="11" fillId="2" borderId="0">
      <alignment horizontal="center" vertical="center"/>
    </xf>
    <xf numFmtId="0" fontId="11" fillId="2" borderId="0">
      <alignment horizontal="right" vertical="center"/>
    </xf>
    <xf numFmtId="0" fontId="11" fillId="2" borderId="0">
      <alignment horizontal="right" vertical="center"/>
    </xf>
    <xf numFmtId="0" fontId="11" fillId="2" borderId="0">
      <alignment horizontal="right" vertical="center"/>
    </xf>
    <xf numFmtId="0" fontId="7" fillId="3" borderId="0">
      <alignment horizontal="center" vertical="top"/>
    </xf>
    <xf numFmtId="0" fontId="7" fillId="2" borderId="0">
      <alignment horizontal="center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right" vertical="center"/>
    </xf>
    <xf numFmtId="0" fontId="7" fillId="2" borderId="0">
      <alignment horizontal="left" vertical="top"/>
    </xf>
    <xf numFmtId="0" fontId="12" fillId="2" borderId="0">
      <alignment horizontal="center" vertical="center"/>
    </xf>
    <xf numFmtId="0" fontId="12" fillId="2" borderId="0">
      <alignment horizontal="left" vertical="top"/>
    </xf>
    <xf numFmtId="0" fontId="12" fillId="2" borderId="0">
      <alignment horizontal="right" vertical="center"/>
    </xf>
    <xf numFmtId="0" fontId="12" fillId="2" borderId="0">
      <alignment horizontal="right" vertical="center"/>
    </xf>
    <xf numFmtId="0" fontId="13" fillId="3" borderId="0">
      <alignment horizontal="right" vertical="center"/>
    </xf>
    <xf numFmtId="0" fontId="7" fillId="3" borderId="0">
      <alignment horizontal="right" vertical="top"/>
    </xf>
    <xf numFmtId="0" fontId="14" fillId="3" borderId="0">
      <alignment horizontal="right" vertical="center"/>
    </xf>
    <xf numFmtId="0" fontId="5" fillId="3" borderId="0">
      <alignment horizontal="right" vertical="top"/>
    </xf>
    <xf numFmtId="0" fontId="5" fillId="3" borderId="0">
      <alignment horizontal="right" vertical="center"/>
    </xf>
    <xf numFmtId="0" fontId="8" fillId="3" borderId="0">
      <alignment horizontal="right" vertical="top"/>
    </xf>
    <xf numFmtId="0" fontId="8" fillId="3" borderId="0">
      <alignment horizontal="right" vertical="center"/>
    </xf>
    <xf numFmtId="0" fontId="9" fillId="2" borderId="0">
      <alignment horizontal="left" vertical="top"/>
    </xf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20" fillId="0" borderId="0"/>
    <xf numFmtId="0" fontId="20" fillId="0" borderId="0"/>
    <xf numFmtId="0" fontId="20" fillId="0" borderId="0"/>
    <xf numFmtId="43" fontId="30" fillId="0" borderId="0" applyFont="0" applyFill="0" applyBorder="0" applyAlignment="0" applyProtection="0"/>
    <xf numFmtId="0" fontId="34" fillId="0" borderId="0"/>
    <xf numFmtId="0" fontId="34" fillId="0" borderId="0"/>
  </cellStyleXfs>
  <cellXfs count="203">
    <xf numFmtId="0" fontId="0" fillId="0" borderId="0" xfId="0"/>
    <xf numFmtId="0" fontId="15" fillId="0" borderId="0" xfId="52" applyFont="1"/>
    <xf numFmtId="0" fontId="16" fillId="0" borderId="0" xfId="52" applyFont="1" applyAlignment="1">
      <alignment horizontal="center"/>
    </xf>
    <xf numFmtId="0" fontId="15" fillId="0" borderId="0" xfId="52" applyFont="1" applyFill="1"/>
    <xf numFmtId="3" fontId="17" fillId="0" borderId="0" xfId="52" applyNumberFormat="1" applyFont="1" applyFill="1" applyBorder="1" applyAlignment="1">
      <alignment horizontal="center" vertical="center"/>
    </xf>
    <xf numFmtId="0" fontId="17" fillId="0" borderId="0" xfId="52" applyFont="1" applyFill="1" applyBorder="1" applyAlignment="1">
      <alignment horizontal="center" vertical="center"/>
    </xf>
    <xf numFmtId="0" fontId="15" fillId="0" borderId="0" xfId="52" applyFont="1" applyFill="1" applyBorder="1" applyAlignment="1">
      <alignment horizontal="center" vertical="center"/>
    </xf>
    <xf numFmtId="0" fontId="21" fillId="4" borderId="19" xfId="52" applyFont="1" applyFill="1" applyBorder="1" applyAlignment="1">
      <alignment horizontal="center" vertical="center" wrapText="1"/>
    </xf>
    <xf numFmtId="1" fontId="15" fillId="0" borderId="0" xfId="52" applyNumberFormat="1" applyFont="1"/>
    <xf numFmtId="16" fontId="15" fillId="0" borderId="22" xfId="52" quotePrefix="1" applyNumberFormat="1" applyFont="1" applyBorder="1" applyAlignment="1">
      <alignment horizontal="center" vertical="center" wrapText="1"/>
    </xf>
    <xf numFmtId="0" fontId="22" fillId="0" borderId="13" xfId="52" applyFont="1" applyBorder="1" applyAlignment="1">
      <alignment horizontal="left" vertical="center"/>
    </xf>
    <xf numFmtId="16" fontId="15" fillId="0" borderId="14" xfId="52" quotePrefix="1" applyNumberFormat="1" applyFont="1" applyBorder="1" applyAlignment="1">
      <alignment horizontal="center" vertical="center" wrapText="1"/>
    </xf>
    <xf numFmtId="0" fontId="22" fillId="0" borderId="24" xfId="52" applyFont="1" applyBorder="1" applyAlignment="1">
      <alignment horizontal="left" vertical="center"/>
    </xf>
    <xf numFmtId="16" fontId="15" fillId="0" borderId="25" xfId="52" quotePrefix="1" applyNumberFormat="1" applyFont="1" applyBorder="1" applyAlignment="1">
      <alignment horizontal="center" vertical="center" wrapText="1"/>
    </xf>
    <xf numFmtId="3" fontId="15" fillId="0" borderId="0" xfId="52" applyNumberFormat="1" applyFont="1"/>
    <xf numFmtId="0" fontId="15" fillId="4" borderId="8" xfId="52" applyFont="1" applyFill="1" applyBorder="1" applyAlignment="1">
      <alignment horizontal="center" vertical="center" wrapText="1"/>
    </xf>
    <xf numFmtId="3" fontId="21" fillId="0" borderId="18" xfId="54" applyNumberFormat="1" applyFont="1" applyBorder="1" applyAlignment="1">
      <alignment horizontal="center" vertical="center" wrapText="1"/>
    </xf>
    <xf numFmtId="0" fontId="22" fillId="0" borderId="2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center" vertical="center" wrapText="1"/>
    </xf>
    <xf numFmtId="3" fontId="18" fillId="4" borderId="5" xfId="54" applyNumberFormat="1" applyFont="1" applyFill="1" applyBorder="1" applyAlignment="1">
      <alignment horizontal="center" vertical="center" wrapText="1"/>
    </xf>
    <xf numFmtId="0" fontId="15" fillId="4" borderId="6" xfId="52" applyFont="1" applyFill="1" applyBorder="1" applyAlignment="1">
      <alignment horizontal="center" vertical="center" wrapText="1"/>
    </xf>
    <xf numFmtId="0" fontId="15" fillId="0" borderId="0" xfId="52" applyFont="1" applyBorder="1"/>
    <xf numFmtId="0" fontId="17" fillId="0" borderId="25" xfId="52" applyFont="1" applyBorder="1" applyAlignment="1">
      <alignment horizontal="center" vertical="center" wrapText="1"/>
    </xf>
    <xf numFmtId="49" fontId="15" fillId="0" borderId="11" xfId="52" applyNumberFormat="1" applyFont="1" applyBorder="1" applyAlignment="1">
      <alignment horizontal="center" vertical="center"/>
    </xf>
    <xf numFmtId="49" fontId="15" fillId="0" borderId="14" xfId="52" applyNumberFormat="1" applyFont="1" applyBorder="1" applyAlignment="1">
      <alignment horizontal="center" vertical="center"/>
    </xf>
    <xf numFmtId="0" fontId="23" fillId="0" borderId="24" xfId="52" applyFont="1" applyBorder="1" applyAlignment="1">
      <alignment horizontal="left" vertical="center" wrapText="1"/>
    </xf>
    <xf numFmtId="0" fontId="22" fillId="0" borderId="21" xfId="52" applyFont="1" applyBorder="1" applyAlignment="1">
      <alignment horizontal="left" vertical="center" wrapText="1"/>
    </xf>
    <xf numFmtId="49" fontId="15" fillId="0" borderId="22" xfId="52" applyNumberFormat="1" applyFont="1" applyBorder="1" applyAlignment="1">
      <alignment horizontal="center" vertical="center"/>
    </xf>
    <xf numFmtId="0" fontId="17" fillId="0" borderId="25" xfId="52" applyFont="1" applyBorder="1" applyAlignment="1">
      <alignment horizontal="center" vertical="center"/>
    </xf>
    <xf numFmtId="0" fontId="23" fillId="0" borderId="4" xfId="55" applyFont="1" applyBorder="1" applyAlignment="1">
      <alignment horizontal="left" vertical="center"/>
    </xf>
    <xf numFmtId="0" fontId="17" fillId="0" borderId="4" xfId="55" applyFont="1" applyBorder="1" applyAlignment="1">
      <alignment horizontal="center" vertical="center" wrapText="1"/>
    </xf>
    <xf numFmtId="0" fontId="17" fillId="4" borderId="2" xfId="52" applyFont="1" applyFill="1" applyBorder="1" applyAlignment="1">
      <alignment horizontal="center"/>
    </xf>
    <xf numFmtId="0" fontId="23" fillId="0" borderId="24" xfId="52" applyFont="1" applyBorder="1" applyAlignment="1">
      <alignment horizontal="left" vertical="center"/>
    </xf>
    <xf numFmtId="0" fontId="17" fillId="0" borderId="22" xfId="52" applyFont="1" applyBorder="1" applyAlignment="1">
      <alignment horizontal="center" vertical="center" wrapText="1"/>
    </xf>
    <xf numFmtId="0" fontId="23" fillId="0" borderId="21" xfId="52" applyFont="1" applyBorder="1" applyAlignment="1">
      <alignment horizontal="left" vertical="center"/>
    </xf>
    <xf numFmtId="9" fontId="27" fillId="0" borderId="0" xfId="52" applyNumberFormat="1" applyFont="1"/>
    <xf numFmtId="3" fontId="17" fillId="0" borderId="4" xfId="55" applyNumberFormat="1" applyFont="1" applyFill="1" applyBorder="1" applyAlignment="1" applyProtection="1">
      <alignment horizontal="center" vertical="center" wrapText="1"/>
      <protection locked="0"/>
    </xf>
    <xf numFmtId="3" fontId="17" fillId="0" borderId="23" xfId="54" applyNumberFormat="1" applyFont="1" applyFill="1" applyBorder="1" applyAlignment="1">
      <alignment horizontal="center" vertical="center" wrapText="1"/>
    </xf>
    <xf numFmtId="3" fontId="21" fillId="0" borderId="20" xfId="54" applyNumberFormat="1" applyFont="1" applyFill="1" applyBorder="1" applyAlignment="1">
      <alignment horizontal="center" vertical="center" wrapText="1"/>
    </xf>
    <xf numFmtId="3" fontId="21" fillId="0" borderId="9" xfId="54" applyNumberFormat="1" applyFont="1" applyFill="1" applyBorder="1" applyAlignment="1">
      <alignment horizontal="center" vertical="center" wrapText="1"/>
    </xf>
    <xf numFmtId="3" fontId="17" fillId="0" borderId="20" xfId="54" applyNumberFormat="1" applyFont="1" applyFill="1" applyBorder="1" applyAlignment="1">
      <alignment horizontal="center" vertical="center" wrapText="1"/>
    </xf>
    <xf numFmtId="3" fontId="18" fillId="5" borderId="7" xfId="54" applyNumberFormat="1" applyFont="1" applyFill="1" applyBorder="1" applyAlignment="1">
      <alignment horizontal="center" vertical="center" wrapText="1"/>
    </xf>
    <xf numFmtId="3" fontId="18" fillId="5" borderId="18" xfId="54" applyNumberFormat="1" applyFont="1" applyFill="1" applyBorder="1" applyAlignment="1">
      <alignment horizontal="center" vertical="center"/>
    </xf>
    <xf numFmtId="0" fontId="29" fillId="0" borderId="1" xfId="50" applyFont="1" applyFill="1" applyBorder="1" applyAlignment="1">
      <alignment horizontal="center" vertical="center"/>
    </xf>
    <xf numFmtId="0" fontId="29" fillId="0" borderId="1" xfId="50" applyFont="1" applyFill="1" applyBorder="1" applyAlignment="1">
      <alignment horizontal="left" vertical="center" wrapText="1"/>
    </xf>
    <xf numFmtId="3" fontId="29" fillId="0" borderId="1" xfId="50" applyNumberFormat="1" applyFont="1" applyFill="1" applyBorder="1" applyAlignment="1">
      <alignment horizontal="center" vertical="center"/>
    </xf>
    <xf numFmtId="0" fontId="29" fillId="0" borderId="0" xfId="50" applyFont="1" applyFill="1" applyAlignment="1">
      <alignment vertical="center"/>
    </xf>
    <xf numFmtId="3" fontId="29" fillId="0" borderId="0" xfId="50" applyNumberFormat="1" applyFont="1" applyFill="1" applyAlignment="1">
      <alignment vertical="center"/>
    </xf>
    <xf numFmtId="3" fontId="26" fillId="0" borderId="1" xfId="50" applyNumberFormat="1" applyFont="1" applyFill="1" applyBorder="1" applyAlignment="1">
      <alignment horizontal="center" vertical="center"/>
    </xf>
    <xf numFmtId="0" fontId="26" fillId="0" borderId="0" xfId="50" applyFont="1" applyFill="1" applyAlignment="1">
      <alignment vertical="center"/>
    </xf>
    <xf numFmtId="164" fontId="26" fillId="0" borderId="0" xfId="51" applyNumberFormat="1" applyFont="1" applyFill="1" applyAlignment="1">
      <alignment vertical="center"/>
    </xf>
    <xf numFmtId="164" fontId="26" fillId="0" borderId="1" xfId="51" applyNumberFormat="1" applyFont="1" applyFill="1" applyBorder="1" applyAlignment="1">
      <alignment vertical="center"/>
    </xf>
    <xf numFmtId="0" fontId="29" fillId="0" borderId="0" xfId="50" applyFont="1" applyFill="1" applyAlignment="1">
      <alignment horizontal="center" vertical="center"/>
    </xf>
    <xf numFmtId="168" fontId="29" fillId="0" borderId="0" xfId="56" applyNumberFormat="1" applyFont="1" applyFill="1" applyAlignment="1">
      <alignment horizontal="center" vertical="center"/>
    </xf>
    <xf numFmtId="0" fontId="19" fillId="4" borderId="4" xfId="52" applyFont="1" applyFill="1" applyBorder="1" applyAlignment="1">
      <alignment horizontal="center" vertical="center"/>
    </xf>
    <xf numFmtId="0" fontId="19" fillId="4" borderId="3" xfId="52" applyFont="1" applyFill="1" applyBorder="1" applyAlignment="1">
      <alignment horizontal="center" vertical="center"/>
    </xf>
    <xf numFmtId="0" fontId="22" fillId="0" borderId="13" xfId="52" applyFont="1" applyBorder="1" applyAlignment="1">
      <alignment horizontal="left" vertical="center" wrapText="1"/>
    </xf>
    <xf numFmtId="9" fontId="15" fillId="0" borderId="0" xfId="52" applyNumberFormat="1" applyFont="1"/>
    <xf numFmtId="0" fontId="19" fillId="4" borderId="2" xfId="52" applyFont="1" applyFill="1" applyBorder="1" applyAlignment="1">
      <alignment horizontal="center" vertical="center"/>
    </xf>
    <xf numFmtId="0" fontId="22" fillId="0" borderId="13" xfId="52" applyFont="1" applyBorder="1" applyAlignment="1">
      <alignment horizontal="left" vertical="center" wrapText="1"/>
    </xf>
    <xf numFmtId="0" fontId="22" fillId="0" borderId="10" xfId="52" applyFont="1" applyBorder="1" applyAlignment="1">
      <alignment horizontal="left" vertical="center" wrapText="1"/>
    </xf>
    <xf numFmtId="0" fontId="19" fillId="4" borderId="4" xfId="52" applyFont="1" applyFill="1" applyBorder="1" applyAlignment="1">
      <alignment horizontal="center" vertical="center"/>
    </xf>
    <xf numFmtId="0" fontId="19" fillId="4" borderId="3" xfId="52" applyFont="1" applyFill="1" applyBorder="1" applyAlignment="1">
      <alignment horizontal="center" vertical="center"/>
    </xf>
    <xf numFmtId="3" fontId="21" fillId="0" borderId="12" xfId="54" applyNumberFormat="1" applyFont="1" applyFill="1" applyBorder="1" applyAlignment="1">
      <alignment horizontal="center" vertical="center" wrapText="1"/>
    </xf>
    <xf numFmtId="168" fontId="26" fillId="0" borderId="0" xfId="56" applyNumberFormat="1" applyFont="1" applyFill="1" applyAlignment="1">
      <alignment vertical="center"/>
    </xf>
    <xf numFmtId="0" fontId="26" fillId="0" borderId="0" xfId="50" applyFont="1" applyFill="1" applyAlignment="1">
      <alignment horizontal="right" vertical="center"/>
    </xf>
    <xf numFmtId="0" fontId="26" fillId="0" borderId="0" xfId="50" applyFont="1" applyFill="1" applyAlignment="1">
      <alignment horizontal="center" vertical="center"/>
    </xf>
    <xf numFmtId="168" fontId="26" fillId="0" borderId="0" xfId="50" applyNumberFormat="1" applyFont="1" applyFill="1" applyAlignment="1">
      <alignment vertical="center"/>
    </xf>
    <xf numFmtId="0" fontId="29" fillId="0" borderId="0" xfId="50" applyFont="1" applyFill="1" applyAlignment="1">
      <alignment horizontal="right" vertical="center"/>
    </xf>
    <xf numFmtId="3" fontId="21" fillId="0" borderId="23" xfId="50" applyNumberFormat="1" applyFont="1" applyFill="1" applyBorder="1" applyAlignment="1">
      <alignment horizontal="center" vertical="center" wrapText="1"/>
    </xf>
    <xf numFmtId="10" fontId="15" fillId="0" borderId="0" xfId="52" applyNumberFormat="1" applyFont="1"/>
    <xf numFmtId="3" fontId="21" fillId="0" borderId="12" xfId="50" applyNumberFormat="1" applyFont="1" applyFill="1" applyBorder="1" applyAlignment="1">
      <alignment horizontal="center" vertical="center" wrapText="1"/>
    </xf>
    <xf numFmtId="3" fontId="21" fillId="0" borderId="20" xfId="50" applyNumberFormat="1" applyFont="1" applyFill="1" applyBorder="1" applyAlignment="1">
      <alignment horizontal="center" vertical="center" wrapText="1"/>
    </xf>
    <xf numFmtId="9" fontId="16" fillId="0" borderId="0" xfId="52" applyNumberFormat="1" applyFont="1"/>
    <xf numFmtId="165" fontId="29" fillId="0" borderId="1" xfId="50" applyNumberFormat="1" applyFont="1" applyFill="1" applyBorder="1" applyAlignment="1">
      <alignment horizontal="center" vertical="center"/>
    </xf>
    <xf numFmtId="3" fontId="15" fillId="0" borderId="0" xfId="52" applyNumberFormat="1" applyFont="1" applyBorder="1"/>
    <xf numFmtId="168" fontId="15" fillId="0" borderId="0" xfId="56" applyNumberFormat="1" applyFont="1" applyBorder="1"/>
    <xf numFmtId="168" fontId="15" fillId="0" borderId="0" xfId="56" applyNumberFormat="1" applyFont="1" applyBorder="1" applyAlignment="1">
      <alignment horizontal="left" vertical="top"/>
    </xf>
    <xf numFmtId="0" fontId="31" fillId="0" borderId="0" xfId="50" applyFont="1" applyFill="1" applyAlignment="1">
      <alignment horizontal="center" vertical="center"/>
    </xf>
    <xf numFmtId="0" fontId="32" fillId="0" borderId="0" xfId="50" applyFont="1" applyFill="1" applyAlignment="1">
      <alignment vertical="center"/>
    </xf>
    <xf numFmtId="0" fontId="32" fillId="0" borderId="0" xfId="50" applyFont="1" applyFill="1" applyAlignment="1">
      <alignment horizontal="center" vertical="center"/>
    </xf>
    <xf numFmtId="3" fontId="21" fillId="0" borderId="0" xfId="52" applyNumberFormat="1" applyFont="1" applyFill="1" applyBorder="1" applyAlignment="1">
      <alignment horizontal="center" vertical="center"/>
    </xf>
    <xf numFmtId="0" fontId="26" fillId="0" borderId="0" xfId="50" applyFont="1" applyFill="1" applyAlignment="1">
      <alignment horizontal="center" vertical="center"/>
    </xf>
    <xf numFmtId="0" fontId="21" fillId="0" borderId="3" xfId="52" applyFont="1" applyBorder="1" applyAlignment="1">
      <alignment horizontal="center" vertical="center"/>
    </xf>
    <xf numFmtId="0" fontId="22" fillId="0" borderId="3" xfId="52" applyFont="1" applyBorder="1" applyAlignment="1">
      <alignment horizontal="left" vertical="center" wrapText="1"/>
    </xf>
    <xf numFmtId="3" fontId="29" fillId="0" borderId="0" xfId="50" applyNumberFormat="1" applyFont="1" applyFill="1" applyAlignment="1">
      <alignment horizontal="center" vertical="center"/>
    </xf>
    <xf numFmtId="0" fontId="36" fillId="0" borderId="0" xfId="50" applyFont="1"/>
    <xf numFmtId="0" fontId="38" fillId="0" borderId="36" xfId="50" applyFont="1" applyBorder="1" applyAlignment="1">
      <alignment horizontal="center" vertical="center" wrapText="1"/>
    </xf>
    <xf numFmtId="0" fontId="38" fillId="0" borderId="33" xfId="50" applyFont="1" applyBorder="1" applyAlignment="1">
      <alignment horizontal="center" vertical="center" wrapText="1"/>
    </xf>
    <xf numFmtId="0" fontId="38" fillId="0" borderId="34" xfId="50" applyFont="1" applyBorder="1" applyAlignment="1">
      <alignment horizontal="center" vertical="center" wrapText="1"/>
    </xf>
    <xf numFmtId="0" fontId="38" fillId="0" borderId="37" xfId="50" applyFont="1" applyBorder="1" applyAlignment="1">
      <alignment horizontal="center" vertical="center" wrapText="1"/>
    </xf>
    <xf numFmtId="0" fontId="39" fillId="0" borderId="33" xfId="50" applyFont="1" applyBorder="1" applyAlignment="1">
      <alignment horizontal="center" vertical="top" wrapText="1"/>
    </xf>
    <xf numFmtId="0" fontId="39" fillId="0" borderId="34" xfId="50" applyFont="1" applyBorder="1" applyAlignment="1">
      <alignment horizontal="center" vertical="top" wrapText="1"/>
    </xf>
    <xf numFmtId="0" fontId="39" fillId="0" borderId="34" xfId="50" applyFont="1" applyBorder="1" applyAlignment="1">
      <alignment horizontal="left" vertical="top" wrapText="1"/>
    </xf>
    <xf numFmtId="0" fontId="40" fillId="0" borderId="33" xfId="50" applyFont="1" applyBorder="1" applyAlignment="1">
      <alignment horizontal="center" vertical="top" wrapText="1"/>
    </xf>
    <xf numFmtId="0" fontId="40" fillId="0" borderId="34" xfId="50" applyFont="1" applyBorder="1" applyAlignment="1">
      <alignment horizontal="center" vertical="top" wrapText="1"/>
    </xf>
    <xf numFmtId="0" fontId="40" fillId="0" borderId="34" xfId="50" applyFont="1" applyBorder="1" applyAlignment="1">
      <alignment horizontal="left" vertical="top" wrapText="1"/>
    </xf>
    <xf numFmtId="0" fontId="40" fillId="0" borderId="34" xfId="50" applyFont="1" applyBorder="1" applyAlignment="1">
      <alignment horizontal="right" vertical="top" wrapText="1"/>
    </xf>
    <xf numFmtId="0" fontId="41" fillId="0" borderId="0" xfId="58" applyFont="1" applyFill="1"/>
    <xf numFmtId="0" fontId="36" fillId="0" borderId="0" xfId="58" applyFont="1" applyBorder="1"/>
    <xf numFmtId="0" fontId="29" fillId="7" borderId="1" xfId="50" applyFont="1" applyFill="1" applyBorder="1" applyAlignment="1">
      <alignment horizontal="left" vertical="center" wrapText="1"/>
    </xf>
    <xf numFmtId="3" fontId="29" fillId="7" borderId="1" xfId="50" applyNumberFormat="1" applyFont="1" applyFill="1" applyBorder="1" applyAlignment="1">
      <alignment horizontal="center" vertical="center"/>
    </xf>
    <xf numFmtId="165" fontId="29" fillId="7" borderId="1" xfId="50" applyNumberFormat="1" applyFont="1" applyFill="1" applyBorder="1" applyAlignment="1">
      <alignment horizontal="center" vertical="center"/>
    </xf>
    <xf numFmtId="0" fontId="29" fillId="7" borderId="0" xfId="50" applyFont="1" applyFill="1" applyAlignment="1">
      <alignment vertical="center"/>
    </xf>
    <xf numFmtId="3" fontId="29" fillId="7" borderId="0" xfId="50" applyNumberFormat="1" applyFont="1" applyFill="1" applyAlignment="1">
      <alignment vertical="center"/>
    </xf>
    <xf numFmtId="0" fontId="29" fillId="0" borderId="43" xfId="50" applyFont="1" applyFill="1" applyBorder="1" applyAlignment="1">
      <alignment horizontal="center" vertical="center" wrapText="1"/>
    </xf>
    <xf numFmtId="9" fontId="26" fillId="0" borderId="43" xfId="50" applyNumberFormat="1" applyFont="1" applyFill="1" applyBorder="1" applyAlignment="1">
      <alignment horizontal="center" vertical="center" wrapText="1"/>
    </xf>
    <xf numFmtId="10" fontId="26" fillId="0" borderId="43" xfId="50" applyNumberFormat="1" applyFont="1" applyFill="1" applyBorder="1" applyAlignment="1">
      <alignment horizontal="center" vertical="center" wrapText="1"/>
    </xf>
    <xf numFmtId="166" fontId="26" fillId="0" borderId="43" xfId="50" applyNumberFormat="1" applyFont="1" applyFill="1" applyBorder="1" applyAlignment="1">
      <alignment horizontal="center" vertical="center" wrapText="1"/>
    </xf>
    <xf numFmtId="10" fontId="26" fillId="0" borderId="44" xfId="50" applyNumberFormat="1" applyFont="1" applyFill="1" applyBorder="1" applyAlignment="1">
      <alignment horizontal="center" vertical="center" wrapText="1"/>
    </xf>
    <xf numFmtId="0" fontId="29" fillId="0" borderId="27" xfId="50" applyFont="1" applyFill="1" applyBorder="1" applyAlignment="1">
      <alignment horizontal="center" vertical="center" wrapText="1"/>
    </xf>
    <xf numFmtId="0" fontId="29" fillId="6" borderId="40" xfId="50" applyFont="1" applyFill="1" applyBorder="1" applyAlignment="1">
      <alignment horizontal="center" vertical="center" wrapText="1"/>
    </xf>
    <xf numFmtId="0" fontId="29" fillId="6" borderId="41" xfId="50" applyFont="1" applyFill="1" applyBorder="1" applyAlignment="1">
      <alignment horizontal="center" vertical="center" wrapText="1"/>
    </xf>
    <xf numFmtId="0" fontId="26" fillId="6" borderId="41" xfId="50" applyFont="1" applyFill="1" applyBorder="1" applyAlignment="1">
      <alignment horizontal="center" vertical="center" wrapText="1"/>
    </xf>
    <xf numFmtId="0" fontId="33" fillId="6" borderId="41" xfId="50" applyFont="1" applyFill="1" applyBorder="1" applyAlignment="1">
      <alignment horizontal="center" vertical="center" wrapText="1"/>
    </xf>
    <xf numFmtId="0" fontId="31" fillId="6" borderId="41" xfId="50" applyFont="1" applyFill="1" applyBorder="1" applyAlignment="1">
      <alignment horizontal="center" vertical="center" wrapText="1"/>
    </xf>
    <xf numFmtId="0" fontId="29" fillId="6" borderId="42" xfId="50" applyFont="1" applyFill="1" applyBorder="1" applyAlignment="1">
      <alignment horizontal="center" vertical="center" wrapText="1"/>
    </xf>
    <xf numFmtId="0" fontId="42" fillId="0" borderId="28" xfId="0" applyFont="1" applyBorder="1" applyAlignment="1">
      <alignment vertical="center" wrapText="1"/>
    </xf>
    <xf numFmtId="3" fontId="17" fillId="0" borderId="4" xfId="55" applyNumberFormat="1" applyFont="1" applyFill="1" applyBorder="1" applyAlignment="1" applyProtection="1">
      <alignment horizontal="right" vertical="center" wrapText="1"/>
      <protection locked="0"/>
    </xf>
    <xf numFmtId="3" fontId="17" fillId="0" borderId="23" xfId="54" applyNumberFormat="1" applyFont="1" applyFill="1" applyBorder="1" applyAlignment="1">
      <alignment horizontal="right" vertical="center" wrapText="1"/>
    </xf>
    <xf numFmtId="3" fontId="21" fillId="0" borderId="12" xfId="54" applyNumberFormat="1" applyFont="1" applyFill="1" applyBorder="1" applyAlignment="1">
      <alignment horizontal="right" vertical="center" wrapText="1"/>
    </xf>
    <xf numFmtId="3" fontId="17" fillId="0" borderId="20" xfId="54" applyNumberFormat="1" applyFont="1" applyFill="1" applyBorder="1" applyAlignment="1">
      <alignment horizontal="right" vertical="center" wrapText="1"/>
    </xf>
    <xf numFmtId="3" fontId="18" fillId="4" borderId="5" xfId="54" applyNumberFormat="1" applyFont="1" applyFill="1" applyBorder="1" applyAlignment="1">
      <alignment horizontal="right" vertical="center" wrapText="1"/>
    </xf>
    <xf numFmtId="3" fontId="21" fillId="0" borderId="18" xfId="54" applyNumberFormat="1" applyFont="1" applyBorder="1" applyAlignment="1">
      <alignment horizontal="right" vertical="center" wrapText="1"/>
    </xf>
    <xf numFmtId="3" fontId="18" fillId="5" borderId="7" xfId="54" applyNumberFormat="1" applyFont="1" applyFill="1" applyBorder="1" applyAlignment="1">
      <alignment horizontal="right" vertical="center" wrapText="1"/>
    </xf>
    <xf numFmtId="3" fontId="21" fillId="0" borderId="3" xfId="54" applyNumberFormat="1" applyFont="1" applyBorder="1" applyAlignment="1">
      <alignment horizontal="right" vertical="center" wrapText="1"/>
    </xf>
    <xf numFmtId="10" fontId="26" fillId="0" borderId="0" xfId="50" applyNumberFormat="1" applyFont="1" applyFill="1" applyBorder="1" applyAlignment="1">
      <alignment horizontal="center" vertical="center" wrapText="1"/>
    </xf>
    <xf numFmtId="0" fontId="29" fillId="7" borderId="1" xfId="50" applyFont="1" applyFill="1" applyBorder="1" applyAlignment="1">
      <alignment horizontal="center" vertical="center"/>
    </xf>
    <xf numFmtId="0" fontId="26" fillId="6" borderId="18" xfId="50" applyFont="1" applyFill="1" applyBorder="1" applyAlignment="1">
      <alignment horizontal="center" vertical="center" wrapText="1"/>
    </xf>
    <xf numFmtId="0" fontId="40" fillId="8" borderId="34" xfId="50" applyFont="1" applyFill="1" applyBorder="1" applyAlignment="1">
      <alignment horizontal="right" vertical="top" wrapText="1"/>
    </xf>
    <xf numFmtId="0" fontId="36" fillId="8" borderId="0" xfId="50" applyFont="1" applyFill="1"/>
    <xf numFmtId="0" fontId="29" fillId="0" borderId="45" xfId="50" applyFont="1" applyFill="1" applyBorder="1" applyAlignment="1">
      <alignment horizontal="center" vertical="center"/>
    </xf>
    <xf numFmtId="0" fontId="29" fillId="0" borderId="45" xfId="50" applyFont="1" applyFill="1" applyBorder="1" applyAlignment="1">
      <alignment horizontal="left" vertical="center" wrapText="1"/>
    </xf>
    <xf numFmtId="3" fontId="29" fillId="0" borderId="45" xfId="50" applyNumberFormat="1" applyFont="1" applyFill="1" applyBorder="1" applyAlignment="1">
      <alignment horizontal="center" vertical="center"/>
    </xf>
    <xf numFmtId="165" fontId="29" fillId="0" borderId="45" xfId="50" applyNumberFormat="1" applyFont="1" applyFill="1" applyBorder="1" applyAlignment="1">
      <alignment horizontal="center" vertical="center"/>
    </xf>
    <xf numFmtId="3" fontId="26" fillId="0" borderId="45" xfId="50" applyNumberFormat="1" applyFont="1" applyFill="1" applyBorder="1" applyAlignment="1">
      <alignment horizontal="center" vertical="center"/>
    </xf>
    <xf numFmtId="0" fontId="29" fillId="0" borderId="40" xfId="50" applyFont="1" applyFill="1" applyBorder="1" applyAlignment="1">
      <alignment horizontal="center" vertical="center"/>
    </xf>
    <xf numFmtId="0" fontId="26" fillId="0" borderId="41" xfId="50" applyFont="1" applyFill="1" applyBorder="1" applyAlignment="1">
      <alignment vertical="center"/>
    </xf>
    <xf numFmtId="3" fontId="26" fillId="0" borderId="41" xfId="50" applyNumberFormat="1" applyFont="1" applyFill="1" applyBorder="1" applyAlignment="1">
      <alignment horizontal="center" vertical="center"/>
    </xf>
    <xf numFmtId="167" fontId="26" fillId="0" borderId="41" xfId="50" applyNumberFormat="1" applyFont="1" applyFill="1" applyBorder="1" applyAlignment="1">
      <alignment horizontal="center" vertical="center"/>
    </xf>
    <xf numFmtId="3" fontId="26" fillId="0" borderId="42" xfId="50" applyNumberFormat="1" applyFont="1" applyFill="1" applyBorder="1" applyAlignment="1">
      <alignment horizontal="center" vertical="center"/>
    </xf>
    <xf numFmtId="3" fontId="26" fillId="0" borderId="2" xfId="50" applyNumberFormat="1" applyFont="1" applyFill="1" applyBorder="1" applyAlignment="1">
      <alignment horizontal="center" vertical="center"/>
    </xf>
    <xf numFmtId="3" fontId="18" fillId="4" borderId="4" xfId="52" applyNumberFormat="1" applyFont="1" applyFill="1" applyBorder="1" applyAlignment="1">
      <alignment horizontal="center" vertical="center"/>
    </xf>
    <xf numFmtId="3" fontId="18" fillId="4" borderId="3" xfId="52" applyNumberFormat="1" applyFont="1" applyFill="1" applyBorder="1" applyAlignment="1">
      <alignment horizontal="center" vertical="center"/>
    </xf>
    <xf numFmtId="3" fontId="18" fillId="4" borderId="2" xfId="52" applyNumberFormat="1" applyFont="1" applyFill="1" applyBorder="1" applyAlignment="1">
      <alignment horizontal="center" vertical="center"/>
    </xf>
    <xf numFmtId="0" fontId="25" fillId="0" borderId="0" xfId="55" applyFont="1" applyAlignment="1">
      <alignment horizontal="center" vertical="center" wrapText="1"/>
    </xf>
    <xf numFmtId="0" fontId="24" fillId="0" borderId="0" xfId="55" applyFont="1" applyAlignment="1">
      <alignment horizontal="center" vertical="center" wrapText="1"/>
    </xf>
    <xf numFmtId="0" fontId="16" fillId="4" borderId="2" xfId="52" applyFont="1" applyFill="1" applyBorder="1" applyAlignment="1">
      <alignment horizontal="center" vertical="center" wrapText="1"/>
    </xf>
    <xf numFmtId="0" fontId="15" fillId="0" borderId="26" xfId="52" applyFont="1" applyBorder="1" applyAlignment="1">
      <alignment horizontal="center"/>
    </xf>
    <xf numFmtId="0" fontId="17" fillId="4" borderId="2" xfId="52" applyFont="1" applyFill="1" applyBorder="1" applyAlignment="1">
      <alignment horizontal="center" vertical="center"/>
    </xf>
    <xf numFmtId="0" fontId="15" fillId="4" borderId="2" xfId="52" applyFont="1" applyFill="1" applyBorder="1" applyAlignment="1">
      <alignment horizontal="center" vertical="center"/>
    </xf>
    <xf numFmtId="0" fontId="15" fillId="4" borderId="8" xfId="52" applyFont="1" applyFill="1" applyBorder="1" applyAlignment="1">
      <alignment horizontal="center" vertical="center"/>
    </xf>
    <xf numFmtId="0" fontId="15" fillId="4" borderId="6" xfId="52" applyFont="1" applyFill="1" applyBorder="1" applyAlignment="1">
      <alignment horizontal="center" vertical="center"/>
    </xf>
    <xf numFmtId="0" fontId="19" fillId="4" borderId="4" xfId="52" applyFont="1" applyFill="1" applyBorder="1" applyAlignment="1">
      <alignment horizontal="center" vertical="center"/>
    </xf>
    <xf numFmtId="0" fontId="19" fillId="4" borderId="3" xfId="52" applyFont="1" applyFill="1" applyBorder="1" applyAlignment="1">
      <alignment horizontal="center" vertical="center"/>
    </xf>
    <xf numFmtId="0" fontId="21" fillId="0" borderId="17" xfId="52" applyFont="1" applyBorder="1" applyAlignment="1">
      <alignment horizontal="center" vertical="center"/>
    </xf>
    <xf numFmtId="0" fontId="21" fillId="0" borderId="14" xfId="52" applyFont="1" applyBorder="1" applyAlignment="1">
      <alignment horizontal="center" vertical="center"/>
    </xf>
    <xf numFmtId="0" fontId="21" fillId="0" borderId="11" xfId="52" applyFont="1" applyBorder="1" applyAlignment="1">
      <alignment horizontal="center" vertical="center"/>
    </xf>
    <xf numFmtId="0" fontId="15" fillId="4" borderId="4" xfId="52" applyFont="1" applyFill="1" applyBorder="1" applyAlignment="1">
      <alignment horizontal="center" vertical="center"/>
    </xf>
    <xf numFmtId="0" fontId="15" fillId="4" borderId="3" xfId="52" applyFont="1" applyFill="1" applyBorder="1" applyAlignment="1">
      <alignment horizontal="center" vertical="center"/>
    </xf>
    <xf numFmtId="3" fontId="18" fillId="5" borderId="7" xfId="53" applyNumberFormat="1" applyFont="1" applyFill="1" applyBorder="1" applyAlignment="1">
      <alignment horizontal="center" vertical="center" wrapText="1"/>
    </xf>
    <xf numFmtId="3" fontId="18" fillId="5" borderId="5" xfId="53" applyNumberFormat="1" applyFont="1" applyFill="1" applyBorder="1" applyAlignment="1">
      <alignment horizontal="center" vertical="center" wrapText="1"/>
    </xf>
    <xf numFmtId="3" fontId="21" fillId="0" borderId="15" xfId="54" applyNumberFormat="1" applyFont="1" applyFill="1" applyBorder="1" applyAlignment="1">
      <alignment horizontal="center" vertical="center" wrapText="1"/>
    </xf>
    <xf numFmtId="3" fontId="21" fillId="0" borderId="12" xfId="54" applyNumberFormat="1" applyFont="1" applyFill="1" applyBorder="1" applyAlignment="1">
      <alignment horizontal="center" vertical="center" wrapText="1"/>
    </xf>
    <xf numFmtId="0" fontId="19" fillId="4" borderId="2" xfId="52" applyFont="1" applyFill="1" applyBorder="1" applyAlignment="1">
      <alignment horizontal="center" vertical="center"/>
    </xf>
    <xf numFmtId="3" fontId="18" fillId="5" borderId="2" xfId="52" applyNumberFormat="1" applyFont="1" applyFill="1" applyBorder="1" applyAlignment="1">
      <alignment horizontal="center" vertical="center"/>
    </xf>
    <xf numFmtId="3" fontId="18" fillId="5" borderId="2" xfId="52" applyNumberFormat="1" applyFont="1" applyFill="1" applyBorder="1" applyAlignment="1">
      <alignment horizontal="center" vertical="center" wrapText="1"/>
    </xf>
    <xf numFmtId="0" fontId="22" fillId="0" borderId="13" xfId="52" applyFont="1" applyBorder="1" applyAlignment="1">
      <alignment horizontal="left" vertical="center" wrapText="1"/>
    </xf>
    <xf numFmtId="0" fontId="22" fillId="0" borderId="10" xfId="52" applyFont="1" applyBorder="1" applyAlignment="1">
      <alignment horizontal="left" vertical="center" wrapText="1"/>
    </xf>
    <xf numFmtId="0" fontId="22" fillId="0" borderId="16" xfId="52" applyFont="1" applyFill="1" applyBorder="1" applyAlignment="1">
      <alignment horizontal="left" vertical="center" wrapText="1"/>
    </xf>
    <xf numFmtId="0" fontId="22" fillId="0" borderId="13" xfId="52" applyFont="1" applyFill="1" applyBorder="1" applyAlignment="1">
      <alignment horizontal="left" vertical="center" wrapText="1"/>
    </xf>
    <xf numFmtId="3" fontId="21" fillId="0" borderId="12" xfId="54" applyNumberFormat="1" applyFont="1" applyBorder="1" applyAlignment="1">
      <alignment horizontal="center" vertical="center" wrapText="1"/>
    </xf>
    <xf numFmtId="3" fontId="21" fillId="0" borderId="9" xfId="54" applyNumberFormat="1" applyFont="1" applyBorder="1" applyAlignment="1">
      <alignment horizontal="center" vertical="center" wrapText="1"/>
    </xf>
    <xf numFmtId="0" fontId="16" fillId="0" borderId="0" xfId="52" applyFont="1" applyFill="1" applyBorder="1" applyAlignment="1">
      <alignment horizontal="center" vertical="center"/>
    </xf>
    <xf numFmtId="0" fontId="19" fillId="4" borderId="4" xfId="52" applyFont="1" applyFill="1" applyBorder="1" applyAlignment="1">
      <alignment horizontal="center" vertical="center" wrapText="1"/>
    </xf>
    <xf numFmtId="0" fontId="19" fillId="4" borderId="3" xfId="52" applyFont="1" applyFill="1" applyBorder="1" applyAlignment="1">
      <alignment horizontal="center" vertical="center" wrapText="1"/>
    </xf>
    <xf numFmtId="0" fontId="26" fillId="0" borderId="0" xfId="50" applyFont="1" applyFill="1" applyAlignment="1">
      <alignment horizontal="center" vertical="center"/>
    </xf>
    <xf numFmtId="0" fontId="26" fillId="0" borderId="0" xfId="50" applyFont="1" applyFill="1" applyAlignment="1">
      <alignment horizontal="right" vertical="center"/>
    </xf>
    <xf numFmtId="0" fontId="26" fillId="0" borderId="0" xfId="50" applyFont="1" applyFill="1" applyAlignment="1">
      <alignment horizontal="left" vertical="center"/>
    </xf>
    <xf numFmtId="0" fontId="26" fillId="0" borderId="0" xfId="50" applyFont="1" applyFill="1" applyAlignment="1">
      <alignment horizontal="left" vertical="center" wrapText="1"/>
    </xf>
    <xf numFmtId="0" fontId="26" fillId="0" borderId="0" xfId="50" applyFont="1" applyFill="1" applyAlignment="1">
      <alignment horizontal="center" vertical="center" wrapText="1"/>
    </xf>
    <xf numFmtId="3" fontId="18" fillId="5" borderId="2" xfId="52" applyNumberFormat="1" applyFont="1" applyFill="1" applyBorder="1" applyAlignment="1">
      <alignment horizontal="right" vertical="center"/>
    </xf>
    <xf numFmtId="3" fontId="18" fillId="5" borderId="7" xfId="53" applyNumberFormat="1" applyFont="1" applyFill="1" applyBorder="1" applyAlignment="1">
      <alignment horizontal="right" vertical="center" wrapText="1"/>
    </xf>
    <xf numFmtId="3" fontId="18" fillId="5" borderId="5" xfId="53" applyNumberFormat="1" applyFont="1" applyFill="1" applyBorder="1" applyAlignment="1">
      <alignment horizontal="right" vertical="center" wrapText="1"/>
    </xf>
    <xf numFmtId="3" fontId="18" fillId="5" borderId="2" xfId="52" applyNumberFormat="1" applyFont="1" applyFill="1" applyBorder="1" applyAlignment="1">
      <alignment horizontal="right" vertical="center" wrapText="1"/>
    </xf>
    <xf numFmtId="3" fontId="21" fillId="0" borderId="15" xfId="54" applyNumberFormat="1" applyFont="1" applyFill="1" applyBorder="1" applyAlignment="1">
      <alignment horizontal="right" vertical="center" wrapText="1"/>
    </xf>
    <xf numFmtId="3" fontId="21" fillId="0" borderId="12" xfId="54" applyNumberFormat="1" applyFont="1" applyFill="1" applyBorder="1" applyAlignment="1">
      <alignment horizontal="right" vertical="center" wrapText="1"/>
    </xf>
    <xf numFmtId="0" fontId="42" fillId="0" borderId="28" xfId="0" applyFont="1" applyBorder="1" applyAlignment="1">
      <alignment horizontal="center" vertical="center" wrapText="1"/>
    </xf>
    <xf numFmtId="0" fontId="21" fillId="0" borderId="26" xfId="52" applyFont="1" applyBorder="1" applyAlignment="1">
      <alignment horizontal="center" vertical="center"/>
    </xf>
    <xf numFmtId="0" fontId="35" fillId="0" borderId="0" xfId="50" applyFont="1" applyAlignment="1">
      <alignment horizontal="center" vertical="top" wrapText="1"/>
    </xf>
    <xf numFmtId="0" fontId="35" fillId="0" borderId="0" xfId="50" applyFont="1" applyAlignment="1">
      <alignment horizontal="left" vertical="top" wrapText="1"/>
    </xf>
    <xf numFmtId="0" fontId="38" fillId="0" borderId="35" xfId="50" applyFont="1" applyBorder="1" applyAlignment="1">
      <alignment horizontal="center" vertical="center" wrapText="1"/>
    </xf>
    <xf numFmtId="0" fontId="38" fillId="0" borderId="31" xfId="50" applyFont="1" applyBorder="1" applyAlignment="1">
      <alignment horizontal="center" vertical="center" wrapText="1"/>
    </xf>
    <xf numFmtId="0" fontId="38" fillId="0" borderId="32" xfId="50" applyFont="1" applyBorder="1" applyAlignment="1">
      <alignment horizontal="center" vertical="center" wrapText="1"/>
    </xf>
    <xf numFmtId="0" fontId="38" fillId="0" borderId="30" xfId="50" applyFont="1" applyBorder="1" applyAlignment="1">
      <alignment horizontal="center" vertical="center" wrapText="1"/>
    </xf>
    <xf numFmtId="0" fontId="37" fillId="0" borderId="0" xfId="50" applyFont="1" applyAlignment="1">
      <alignment horizontal="center" vertical="top" wrapText="1"/>
    </xf>
    <xf numFmtId="0" fontId="39" fillId="0" borderId="38" xfId="50" applyFont="1" applyBorder="1" applyAlignment="1">
      <alignment horizontal="center" vertical="top" wrapText="1"/>
    </xf>
    <xf numFmtId="0" fontId="39" fillId="0" borderId="39" xfId="50" applyFont="1" applyBorder="1" applyAlignment="1">
      <alignment horizontal="center" vertical="top" wrapText="1"/>
    </xf>
    <xf numFmtId="0" fontId="38" fillId="0" borderId="38" xfId="50" applyFont="1" applyBorder="1" applyAlignment="1">
      <alignment horizontal="center" vertical="top" wrapText="1"/>
    </xf>
    <xf numFmtId="0" fontId="38" fillId="0" borderId="29" xfId="50" applyFont="1" applyBorder="1" applyAlignment="1">
      <alignment horizontal="center" vertical="top" wrapText="1"/>
    </xf>
    <xf numFmtId="0" fontId="38" fillId="0" borderId="39" xfId="50" applyFont="1" applyBorder="1" applyAlignment="1">
      <alignment horizontal="center" vertical="top" wrapText="1"/>
    </xf>
    <xf numFmtId="0" fontId="39" fillId="8" borderId="38" xfId="50" applyFont="1" applyFill="1" applyBorder="1" applyAlignment="1">
      <alignment horizontal="center" vertical="top" wrapText="1"/>
    </xf>
    <xf numFmtId="0" fontId="39" fillId="8" borderId="39" xfId="50" applyFont="1" applyFill="1" applyBorder="1" applyAlignment="1">
      <alignment horizontal="center" vertical="top" wrapText="1"/>
    </xf>
  </cellXfs>
  <cellStyles count="59">
    <cellStyle name="SCводно-ресурсная ведомость0" xfId="1"/>
    <cellStyle name="SCводно-ресурсная ведомость1" xfId="2"/>
    <cellStyle name="SCводно-ресурсная ведомость10" xfId="11"/>
    <cellStyle name="SCводно-ресурсная ведомость11" xfId="12"/>
    <cellStyle name="SCводно-ресурсная ведомость12" xfId="13"/>
    <cellStyle name="SCводно-ресурсная ведомость13" xfId="14"/>
    <cellStyle name="SCводно-ресурсная ведомость14" xfId="15"/>
    <cellStyle name="SCводно-ресурсная ведомость15" xfId="16"/>
    <cellStyle name="SCводно-ресурсная ведомость16" xfId="17"/>
    <cellStyle name="SCводно-ресурсная ведомость17" xfId="18"/>
    <cellStyle name="SCводно-ресурсная ведомость18" xfId="19"/>
    <cellStyle name="SCводно-ресурсная ведомость2" xfId="3"/>
    <cellStyle name="SCводно-ресурсная ведомость3" xfId="4"/>
    <cellStyle name="SCводно-ресурсная ведомость4" xfId="5"/>
    <cellStyle name="SCводно-ресурсная ведомость5" xfId="6"/>
    <cellStyle name="SCводно-ресурсная ведомость6" xfId="7"/>
    <cellStyle name="SCводно-ресурсная ведомость7" xfId="8"/>
    <cellStyle name="SCводно-ресурсная ведомость8" xfId="9"/>
    <cellStyle name="SCводно-ресурсная ведомость9" xfId="10"/>
    <cellStyle name="SЛокально-ресурсная ведомости0" xfId="20"/>
    <cellStyle name="SЛокально-ресурсная ведомости1" xfId="21"/>
    <cellStyle name="SЛокально-ресурсная ведомости10" xfId="30"/>
    <cellStyle name="SЛокально-ресурсная ведомости11" xfId="31"/>
    <cellStyle name="SЛокально-ресурсная ведомости12" xfId="32"/>
    <cellStyle name="SЛокально-ресурсная ведомости13" xfId="33"/>
    <cellStyle name="SЛокально-ресурсная ведомости14" xfId="34"/>
    <cellStyle name="SЛокально-ресурсная ведомости15" xfId="35"/>
    <cellStyle name="SЛокально-ресурсная ведомости16" xfId="36"/>
    <cellStyle name="SЛокально-ресурсная ведомости17" xfId="37"/>
    <cellStyle name="SЛокально-ресурсная ведомости18" xfId="38"/>
    <cellStyle name="SЛокально-ресурсная ведомости19" xfId="39"/>
    <cellStyle name="SЛокально-ресурсная ведомости2" xfId="22"/>
    <cellStyle name="SЛокально-ресурсная ведомости20" xfId="40"/>
    <cellStyle name="SЛокально-ресурсная ведомости21" xfId="41"/>
    <cellStyle name="SЛокально-ресурсная ведомости22" xfId="42"/>
    <cellStyle name="SЛокально-ресурсная ведомости23" xfId="43"/>
    <cellStyle name="SЛокально-ресурсная ведомости24" xfId="44"/>
    <cellStyle name="SЛокально-ресурсная ведомости25" xfId="45"/>
    <cellStyle name="SЛокально-ресурсная ведомости26" xfId="46"/>
    <cellStyle name="SЛокально-ресурсная ведомости27" xfId="47"/>
    <cellStyle name="SЛокально-ресурсная ведомости28" xfId="48"/>
    <cellStyle name="SЛокально-ресурсная ведомости29" xfId="49"/>
    <cellStyle name="SЛокально-ресурсная ведомости3" xfId="23"/>
    <cellStyle name="SЛокально-ресурсная ведомости4" xfId="24"/>
    <cellStyle name="SЛокально-ресурсная ведомости5" xfId="25"/>
    <cellStyle name="SЛокально-ресурсная ведомости6" xfId="26"/>
    <cellStyle name="SЛокально-ресурсная ведомости7" xfId="27"/>
    <cellStyle name="SЛокально-ресурсная ведомости8" xfId="28"/>
    <cellStyle name="SЛокально-ресурсная ведомости9" xfId="29"/>
    <cellStyle name="Обычный" xfId="0" builtinId="0"/>
    <cellStyle name="Обычный 2" xfId="50"/>
    <cellStyle name="Обычный 3" xfId="57"/>
    <cellStyle name="Обычный_СТРУКТУРА ...1292,99" xfId="52"/>
    <cellStyle name="Обычный_СТРУКТУРА .1642,52" xfId="53"/>
    <cellStyle name="Обычный_СТРУКТУРА .1642,52." xfId="54"/>
    <cellStyle name="Обычный_Счет-фактура Экспертизе" xfId="55"/>
    <cellStyle name="Обычный_ФУНДАМЕНТ ОГРАЖДЕНИЯ 01=ОБЩЕСТР" xfId="58"/>
    <cellStyle name="Финансовый" xfId="56" builtinId="3"/>
    <cellStyle name="Финансовый 2" xfId="5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view="pageBreakPreview" topLeftCell="A31" zoomScaleSheetLayoutView="100" workbookViewId="0">
      <selection activeCell="C38" sqref="C38:C39"/>
    </sheetView>
  </sheetViews>
  <sheetFormatPr defaultColWidth="9.140625" defaultRowHeight="12.75" x14ac:dyDescent="0.2"/>
  <cols>
    <col min="1" max="1" width="6" style="1" customWidth="1"/>
    <col min="2" max="2" width="90.28515625" style="1" customWidth="1"/>
    <col min="3" max="3" width="22.140625" style="1" customWidth="1"/>
    <col min="4" max="5" width="22.42578125" style="1" hidden="1" customWidth="1"/>
    <col min="6" max="6" width="9.140625" style="1"/>
    <col min="7" max="7" width="10.5703125" style="1" customWidth="1"/>
    <col min="8" max="8" width="80.42578125" style="1" customWidth="1"/>
    <col min="9" max="9" width="20.28515625" style="1" customWidth="1"/>
    <col min="10" max="16384" width="9.140625" style="1"/>
  </cols>
  <sheetData>
    <row r="1" spans="1:3" ht="31.5" customHeight="1" x14ac:dyDescent="0.2">
      <c r="A1" s="145" t="s">
        <v>48</v>
      </c>
      <c r="B1" s="145"/>
      <c r="C1" s="145"/>
    </row>
    <row r="2" spans="1:3" ht="54.75" customHeight="1" x14ac:dyDescent="0.2">
      <c r="A2" s="146" t="str">
        <f>СВОД!$A$3</f>
        <v>КАПИТАЛЬНЫЙ РЕМОНТ БЕКАБОДСКОГО ФИЛИАЛА АО "НАЦИОНАЛЬНЫЙ БАНК ВЭД РУЗ" В Г.БЕКАБОДА ТАШКЕНТСКОМ ОБЛАСТЕ РУЗ</v>
      </c>
      <c r="B2" s="146"/>
      <c r="C2" s="146"/>
    </row>
    <row r="3" spans="1:3" ht="11.25" customHeight="1" thickBot="1" x14ac:dyDescent="0.25">
      <c r="A3" s="148"/>
      <c r="B3" s="148"/>
      <c r="C3" s="148"/>
    </row>
    <row r="4" spans="1:3" ht="15.6" customHeight="1" thickBot="1" x14ac:dyDescent="0.3">
      <c r="A4" s="147" t="s">
        <v>47</v>
      </c>
      <c r="B4" s="149" t="s">
        <v>46</v>
      </c>
      <c r="C4" s="31" t="s">
        <v>45</v>
      </c>
    </row>
    <row r="5" spans="1:3" ht="15.6" customHeight="1" thickBot="1" x14ac:dyDescent="0.3">
      <c r="A5" s="147"/>
      <c r="B5" s="149"/>
      <c r="C5" s="31" t="s">
        <v>44</v>
      </c>
    </row>
    <row r="6" spans="1:3" s="21" customFormat="1" ht="20.100000000000001" customHeight="1" thickBot="1" x14ac:dyDescent="0.25">
      <c r="A6" s="30">
        <v>1</v>
      </c>
      <c r="B6" s="29" t="s">
        <v>43</v>
      </c>
      <c r="C6" s="36">
        <f>СВОД!C14</f>
        <v>0</v>
      </c>
    </row>
    <row r="7" spans="1:3" s="21" customFormat="1" ht="20.100000000000001" customHeight="1" x14ac:dyDescent="0.2">
      <c r="A7" s="28">
        <v>2</v>
      </c>
      <c r="B7" s="25" t="s">
        <v>42</v>
      </c>
      <c r="C7" s="37">
        <f>СВОД!D14</f>
        <v>0</v>
      </c>
    </row>
    <row r="8" spans="1:3" s="21" customFormat="1" ht="18" customHeight="1" x14ac:dyDescent="0.2">
      <c r="A8" s="24" t="s">
        <v>0</v>
      </c>
      <c r="B8" s="59" t="s">
        <v>40</v>
      </c>
      <c r="C8" s="63">
        <f>C7*5%</f>
        <v>0</v>
      </c>
    </row>
    <row r="9" spans="1:3" s="21" customFormat="1" ht="18" customHeight="1" thickBot="1" x14ac:dyDescent="0.25">
      <c r="A9" s="27" t="s">
        <v>1</v>
      </c>
      <c r="B9" s="26" t="s">
        <v>36</v>
      </c>
      <c r="C9" s="38">
        <f>C7*2%</f>
        <v>0</v>
      </c>
    </row>
    <row r="10" spans="1:3" s="21" customFormat="1" ht="20.100000000000001" customHeight="1" x14ac:dyDescent="0.2">
      <c r="A10" s="28">
        <v>3</v>
      </c>
      <c r="B10" s="25" t="s">
        <v>41</v>
      </c>
      <c r="C10" s="37">
        <f>СВОД!F14</f>
        <v>0</v>
      </c>
    </row>
    <row r="11" spans="1:3" s="21" customFormat="1" ht="18" customHeight="1" x14ac:dyDescent="0.2">
      <c r="A11" s="24" t="s">
        <v>2</v>
      </c>
      <c r="B11" s="59" t="s">
        <v>40</v>
      </c>
      <c r="C11" s="63">
        <f>C10*5%</f>
        <v>0</v>
      </c>
    </row>
    <row r="12" spans="1:3" s="21" customFormat="1" ht="18" customHeight="1" thickBot="1" x14ac:dyDescent="0.25">
      <c r="A12" s="27" t="s">
        <v>3</v>
      </c>
      <c r="B12" s="26" t="s">
        <v>39</v>
      </c>
      <c r="C12" s="38">
        <f>C10*0.75%</f>
        <v>0</v>
      </c>
    </row>
    <row r="13" spans="1:3" s="21" customFormat="1" ht="20.100000000000001" customHeight="1" x14ac:dyDescent="0.2">
      <c r="A13" s="22">
        <v>4</v>
      </c>
      <c r="B13" s="25" t="s">
        <v>38</v>
      </c>
      <c r="C13" s="37">
        <f>СВОД!H14</f>
        <v>0</v>
      </c>
    </row>
    <row r="14" spans="1:3" s="21" customFormat="1" ht="18" customHeight="1" x14ac:dyDescent="0.2">
      <c r="A14" s="24" t="s">
        <v>4</v>
      </c>
      <c r="B14" s="59" t="s">
        <v>37</v>
      </c>
      <c r="C14" s="63">
        <f>C13*1.5%</f>
        <v>0</v>
      </c>
    </row>
    <row r="15" spans="1:3" s="21" customFormat="1" ht="18" customHeight="1" thickBot="1" x14ac:dyDescent="0.25">
      <c r="A15" s="27" t="s">
        <v>5</v>
      </c>
      <c r="B15" s="26" t="s">
        <v>36</v>
      </c>
      <c r="C15" s="38">
        <f>C13*2%</f>
        <v>0</v>
      </c>
    </row>
    <row r="16" spans="1:3" s="21" customFormat="1" ht="20.100000000000001" customHeight="1" x14ac:dyDescent="0.2">
      <c r="A16" s="22">
        <v>5</v>
      </c>
      <c r="B16" s="25" t="s">
        <v>35</v>
      </c>
      <c r="C16" s="37">
        <f>СВОД!J14</f>
        <v>0</v>
      </c>
    </row>
    <row r="17" spans="1:5" s="21" customFormat="1" ht="18" customHeight="1" x14ac:dyDescent="0.2">
      <c r="A17" s="24" t="s">
        <v>6</v>
      </c>
      <c r="B17" s="59" t="s">
        <v>34</v>
      </c>
      <c r="C17" s="63">
        <f>C16*2%</f>
        <v>0</v>
      </c>
    </row>
    <row r="18" spans="1:5" s="21" customFormat="1" ht="18" customHeight="1" thickBot="1" x14ac:dyDescent="0.25">
      <c r="A18" s="23" t="s">
        <v>7</v>
      </c>
      <c r="B18" s="60" t="s">
        <v>33</v>
      </c>
      <c r="C18" s="39">
        <f>C16*1.2%</f>
        <v>0</v>
      </c>
    </row>
    <row r="19" spans="1:5" s="21" customFormat="1" ht="20.100000000000001" customHeight="1" x14ac:dyDescent="0.2">
      <c r="A19" s="22">
        <v>6</v>
      </c>
      <c r="B19" s="32" t="s">
        <v>56</v>
      </c>
      <c r="C19" s="37">
        <f>СВОД!M14</f>
        <v>0</v>
      </c>
      <c r="D19" s="21">
        <f>12826.753/1.25</f>
        <v>10261.402400000001</v>
      </c>
    </row>
    <row r="20" spans="1:5" s="21" customFormat="1" ht="20.100000000000001" customHeight="1" thickBot="1" x14ac:dyDescent="0.25">
      <c r="A20" s="33">
        <v>7</v>
      </c>
      <c r="B20" s="34" t="s">
        <v>55</v>
      </c>
      <c r="C20" s="40">
        <f>C19*25%</f>
        <v>0</v>
      </c>
    </row>
    <row r="21" spans="1:5" ht="21.95" customHeight="1" thickBot="1" x14ac:dyDescent="0.25">
      <c r="A21" s="20"/>
      <c r="B21" s="62" t="s">
        <v>32</v>
      </c>
      <c r="C21" s="19">
        <f>SUM(C6:C20)</f>
        <v>0</v>
      </c>
    </row>
    <row r="22" spans="1:5" ht="24" customHeight="1" thickBot="1" x14ac:dyDescent="0.25">
      <c r="A22" s="18">
        <v>8</v>
      </c>
      <c r="B22" s="17" t="s">
        <v>53</v>
      </c>
      <c r="C22" s="16">
        <f>(C21-C16-C17-C18)*0.2282</f>
        <v>0</v>
      </c>
    </row>
    <row r="23" spans="1:5" ht="21.95" customHeight="1" thickBot="1" x14ac:dyDescent="0.25">
      <c r="A23" s="15"/>
      <c r="B23" s="61" t="s">
        <v>31</v>
      </c>
      <c r="C23" s="41">
        <f>C21+C22</f>
        <v>0</v>
      </c>
      <c r="D23" s="14">
        <f>СВОД!R14</f>
        <v>0</v>
      </c>
      <c r="E23" s="14">
        <f>C23-D23</f>
        <v>0</v>
      </c>
    </row>
    <row r="24" spans="1:5" ht="18" customHeight="1" x14ac:dyDescent="0.2">
      <c r="A24" s="13"/>
      <c r="B24" s="12" t="s">
        <v>30</v>
      </c>
      <c r="C24" s="69">
        <f>C23*2.5%</f>
        <v>0</v>
      </c>
      <c r="D24" s="8">
        <f>192995084+9793360</f>
        <v>202788444</v>
      </c>
      <c r="E24" s="70">
        <v>2.5000000000000001E-2</v>
      </c>
    </row>
    <row r="25" spans="1:5" ht="18" customHeight="1" x14ac:dyDescent="0.2">
      <c r="A25" s="11"/>
      <c r="B25" s="10" t="s">
        <v>29</v>
      </c>
      <c r="C25" s="71">
        <f>C24*20%</f>
        <v>0</v>
      </c>
      <c r="D25" s="8"/>
      <c r="E25" s="57">
        <v>0.2</v>
      </c>
    </row>
    <row r="26" spans="1:5" ht="18" customHeight="1" x14ac:dyDescent="0.2">
      <c r="A26" s="11"/>
      <c r="B26" s="59" t="s">
        <v>49</v>
      </c>
      <c r="C26" s="71">
        <f>(C21-C18-C17-C16)*0.8/100</f>
        <v>0</v>
      </c>
      <c r="D26" s="8"/>
    </row>
    <row r="27" spans="1:5" ht="18" customHeight="1" thickBot="1" x14ac:dyDescent="0.25">
      <c r="A27" s="9"/>
      <c r="B27" s="26" t="s">
        <v>50</v>
      </c>
      <c r="C27" s="72">
        <f>(C21-C18-C17-C16)*0.5/100</f>
        <v>0</v>
      </c>
      <c r="D27" s="8"/>
    </row>
    <row r="28" spans="1:5" ht="21.95" customHeight="1" thickBot="1" x14ac:dyDescent="0.25">
      <c r="A28" s="7">
        <v>9</v>
      </c>
      <c r="B28" s="58" t="s">
        <v>28</v>
      </c>
      <c r="C28" s="42">
        <f>SUM(C24:C27)</f>
        <v>0</v>
      </c>
    </row>
    <row r="29" spans="1:5" ht="15.75" customHeight="1" x14ac:dyDescent="0.2">
      <c r="A29" s="155">
        <v>10</v>
      </c>
      <c r="B29" s="169" t="s">
        <v>27</v>
      </c>
      <c r="C29" s="162">
        <f>C23*0.4*0.8/100</f>
        <v>0</v>
      </c>
    </row>
    <row r="30" spans="1:5" ht="15.75" customHeight="1" x14ac:dyDescent="0.2">
      <c r="A30" s="156"/>
      <c r="B30" s="170"/>
      <c r="C30" s="163"/>
    </row>
    <row r="31" spans="1:5" ht="15.75" customHeight="1" x14ac:dyDescent="0.2">
      <c r="A31" s="156">
        <v>11</v>
      </c>
      <c r="B31" s="167" t="s">
        <v>26</v>
      </c>
      <c r="C31" s="171">
        <f>C23*1/100</f>
        <v>0</v>
      </c>
    </row>
    <row r="32" spans="1:5" ht="15.75" customHeight="1" x14ac:dyDescent="0.2">
      <c r="A32" s="156"/>
      <c r="B32" s="167"/>
      <c r="C32" s="171"/>
    </row>
    <row r="33" spans="1:6" ht="15.75" customHeight="1" x14ac:dyDescent="0.2">
      <c r="A33" s="156"/>
      <c r="B33" s="167"/>
      <c r="C33" s="171"/>
    </row>
    <row r="34" spans="1:6" ht="21" customHeight="1" thickBot="1" x14ac:dyDescent="0.25">
      <c r="A34" s="156"/>
      <c r="B34" s="167"/>
      <c r="C34" s="171"/>
    </row>
    <row r="35" spans="1:6" ht="16.5" hidden="1" customHeight="1" thickBot="1" x14ac:dyDescent="0.25">
      <c r="A35" s="157"/>
      <c r="B35" s="168"/>
      <c r="C35" s="172"/>
    </row>
    <row r="36" spans="1:6" ht="11.25" customHeight="1" x14ac:dyDescent="0.2">
      <c r="A36" s="151"/>
      <c r="B36" s="153" t="s">
        <v>25</v>
      </c>
      <c r="C36" s="160">
        <f>C23+C29+C31</f>
        <v>0</v>
      </c>
    </row>
    <row r="37" spans="1:6" ht="11.25" customHeight="1" thickBot="1" x14ac:dyDescent="0.25">
      <c r="A37" s="152"/>
      <c r="B37" s="154"/>
      <c r="C37" s="161"/>
    </row>
    <row r="38" spans="1:6" ht="11.25" customHeight="1" thickBot="1" x14ac:dyDescent="0.25">
      <c r="A38" s="158"/>
      <c r="B38" s="153" t="s">
        <v>58</v>
      </c>
      <c r="C38" s="166">
        <f>C36*F38</f>
        <v>0</v>
      </c>
      <c r="F38" s="57">
        <v>0.15</v>
      </c>
    </row>
    <row r="39" spans="1:6" ht="11.25" customHeight="1" thickBot="1" x14ac:dyDescent="0.25">
      <c r="A39" s="159"/>
      <c r="B39" s="154"/>
      <c r="C39" s="166"/>
      <c r="E39" s="73">
        <v>0.15</v>
      </c>
    </row>
    <row r="40" spans="1:6" ht="11.25" customHeight="1" thickBot="1" x14ac:dyDescent="0.25">
      <c r="A40" s="150"/>
      <c r="B40" s="164" t="s">
        <v>24</v>
      </c>
      <c r="C40" s="165">
        <f>C38+C36</f>
        <v>0</v>
      </c>
    </row>
    <row r="41" spans="1:6" ht="11.25" customHeight="1" thickBot="1" x14ac:dyDescent="0.25">
      <c r="A41" s="150"/>
      <c r="B41" s="164"/>
      <c r="C41" s="165"/>
    </row>
    <row r="42" spans="1:6" ht="11.25" customHeight="1" thickBot="1" x14ac:dyDescent="0.25">
      <c r="A42" s="150"/>
      <c r="B42" s="164" t="s">
        <v>23</v>
      </c>
      <c r="C42" s="165">
        <f>C28</f>
        <v>0</v>
      </c>
    </row>
    <row r="43" spans="1:6" ht="11.25" customHeight="1" thickBot="1" x14ac:dyDescent="0.25">
      <c r="A43" s="150"/>
      <c r="B43" s="164"/>
      <c r="C43" s="165"/>
    </row>
    <row r="44" spans="1:6" ht="21" customHeight="1" thickBot="1" x14ac:dyDescent="0.25">
      <c r="A44" s="150"/>
      <c r="B44" s="174" t="s">
        <v>22</v>
      </c>
      <c r="C44" s="144">
        <f>C42+C40</f>
        <v>0</v>
      </c>
      <c r="D44" s="142">
        <v>9693294575.7550621</v>
      </c>
      <c r="E44" s="144">
        <f>C44-D44</f>
        <v>-9693294575.7550621</v>
      </c>
    </row>
    <row r="45" spans="1:6" ht="19.5" customHeight="1" thickBot="1" x14ac:dyDescent="0.25">
      <c r="A45" s="150"/>
      <c r="B45" s="175"/>
      <c r="C45" s="144"/>
      <c r="D45" s="143"/>
      <c r="E45" s="144"/>
    </row>
    <row r="46" spans="1:6" s="3" customFormat="1" ht="15.75" x14ac:dyDescent="0.2">
      <c r="A46" s="6"/>
      <c r="B46" s="5"/>
      <c r="C46" s="4"/>
    </row>
    <row r="47" spans="1:6" s="3" customFormat="1" ht="15.75" x14ac:dyDescent="0.2">
      <c r="A47" s="6"/>
      <c r="B47" s="5"/>
      <c r="C47" s="4"/>
    </row>
    <row r="48" spans="1:6" s="3" customFormat="1" ht="15.75" x14ac:dyDescent="0.2">
      <c r="A48" s="6"/>
      <c r="B48" s="5"/>
      <c r="C48" s="4">
        <v>10125290189</v>
      </c>
    </row>
    <row r="49" spans="1:3" s="3" customFormat="1" ht="21.75" customHeight="1" x14ac:dyDescent="0.2">
      <c r="A49" s="173"/>
      <c r="B49" s="173"/>
      <c r="C49" s="173"/>
    </row>
    <row r="50" spans="1:3" s="3" customFormat="1" ht="21.75" customHeight="1" x14ac:dyDescent="0.2">
      <c r="A50" s="6"/>
      <c r="B50" s="5"/>
      <c r="C50" s="4">
        <f>C48-C40</f>
        <v>10125290189</v>
      </c>
    </row>
    <row r="51" spans="1:3" s="3" customFormat="1" ht="21.75" customHeight="1" x14ac:dyDescent="0.2">
      <c r="A51" s="173"/>
      <c r="B51" s="173"/>
      <c r="C51" s="173"/>
    </row>
    <row r="52" spans="1:3" s="3" customFormat="1" ht="21.75" customHeight="1" x14ac:dyDescent="0.2">
      <c r="A52" s="6"/>
      <c r="B52" s="5"/>
      <c r="C52" s="4"/>
    </row>
    <row r="53" spans="1:3" s="3" customFormat="1" ht="21.75" customHeight="1" x14ac:dyDescent="0.2">
      <c r="A53" s="173"/>
      <c r="B53" s="173"/>
      <c r="C53" s="173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  <row r="58" spans="1:3" x14ac:dyDescent="0.2">
      <c r="A58" s="2"/>
      <c r="B58" s="2"/>
      <c r="C58" s="2"/>
    </row>
  </sheetData>
  <mergeCells count="31">
    <mergeCell ref="A49:C49"/>
    <mergeCell ref="A51:C51"/>
    <mergeCell ref="A53:C53"/>
    <mergeCell ref="C42:C43"/>
    <mergeCell ref="A44:A45"/>
    <mergeCell ref="B44:B45"/>
    <mergeCell ref="C44:C45"/>
    <mergeCell ref="A42:A43"/>
    <mergeCell ref="B42:B43"/>
    <mergeCell ref="B40:B41"/>
    <mergeCell ref="C40:C41"/>
    <mergeCell ref="C38:C39"/>
    <mergeCell ref="B31:B35"/>
    <mergeCell ref="B29:B30"/>
    <mergeCell ref="C31:C35"/>
    <mergeCell ref="D44:D45"/>
    <mergeCell ref="E44:E45"/>
    <mergeCell ref="A1:C1"/>
    <mergeCell ref="A2:C2"/>
    <mergeCell ref="A4:A5"/>
    <mergeCell ref="A3:C3"/>
    <mergeCell ref="B4:B5"/>
    <mergeCell ref="A40:A41"/>
    <mergeCell ref="A36:A37"/>
    <mergeCell ref="B36:B37"/>
    <mergeCell ref="A29:A30"/>
    <mergeCell ref="A31:A35"/>
    <mergeCell ref="A38:A39"/>
    <mergeCell ref="B38:B39"/>
    <mergeCell ref="C36:C37"/>
    <mergeCell ref="C29:C30"/>
  </mergeCells>
  <printOptions horizontalCentered="1"/>
  <pageMargins left="0.47244094488188981" right="0" top="0.59055118110236227" bottom="0" header="0.39370078740157483" footer="0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sqref="A1:F1"/>
    </sheetView>
  </sheetViews>
  <sheetFormatPr defaultRowHeight="12.75" x14ac:dyDescent="0.2"/>
  <cols>
    <col min="1" max="1" width="6.42578125" style="86" customWidth="1"/>
    <col min="2" max="2" width="13.5703125" style="86" customWidth="1"/>
    <col min="3" max="3" width="50.28515625" style="86" customWidth="1"/>
    <col min="4" max="4" width="9" style="86" customWidth="1"/>
    <col min="5" max="6" width="11" style="86" customWidth="1"/>
    <col min="7" max="256" width="9.140625" style="86"/>
    <col min="257" max="257" width="6.42578125" style="86" customWidth="1"/>
    <col min="258" max="258" width="13.5703125" style="86" customWidth="1"/>
    <col min="259" max="259" width="50.28515625" style="86" customWidth="1"/>
    <col min="260" max="260" width="9" style="86" customWidth="1"/>
    <col min="261" max="262" width="11" style="86" customWidth="1"/>
    <col min="263" max="512" width="9.140625" style="86"/>
    <col min="513" max="513" width="6.42578125" style="86" customWidth="1"/>
    <col min="514" max="514" width="13.5703125" style="86" customWidth="1"/>
    <col min="515" max="515" width="50.28515625" style="86" customWidth="1"/>
    <col min="516" max="516" width="9" style="86" customWidth="1"/>
    <col min="517" max="518" width="11" style="86" customWidth="1"/>
    <col min="519" max="768" width="9.140625" style="86"/>
    <col min="769" max="769" width="6.42578125" style="86" customWidth="1"/>
    <col min="770" max="770" width="13.5703125" style="86" customWidth="1"/>
    <col min="771" max="771" width="50.28515625" style="86" customWidth="1"/>
    <col min="772" max="772" width="9" style="86" customWidth="1"/>
    <col min="773" max="774" width="11" style="86" customWidth="1"/>
    <col min="775" max="1024" width="9.140625" style="86"/>
    <col min="1025" max="1025" width="6.42578125" style="86" customWidth="1"/>
    <col min="1026" max="1026" width="13.5703125" style="86" customWidth="1"/>
    <col min="1027" max="1027" width="50.28515625" style="86" customWidth="1"/>
    <col min="1028" max="1028" width="9" style="86" customWidth="1"/>
    <col min="1029" max="1030" width="11" style="86" customWidth="1"/>
    <col min="1031" max="1280" width="9.140625" style="86"/>
    <col min="1281" max="1281" width="6.42578125" style="86" customWidth="1"/>
    <col min="1282" max="1282" width="13.5703125" style="86" customWidth="1"/>
    <col min="1283" max="1283" width="50.28515625" style="86" customWidth="1"/>
    <col min="1284" max="1284" width="9" style="86" customWidth="1"/>
    <col min="1285" max="1286" width="11" style="86" customWidth="1"/>
    <col min="1287" max="1536" width="9.140625" style="86"/>
    <col min="1537" max="1537" width="6.42578125" style="86" customWidth="1"/>
    <col min="1538" max="1538" width="13.5703125" style="86" customWidth="1"/>
    <col min="1539" max="1539" width="50.28515625" style="86" customWidth="1"/>
    <col min="1540" max="1540" width="9" style="86" customWidth="1"/>
    <col min="1541" max="1542" width="11" style="86" customWidth="1"/>
    <col min="1543" max="1792" width="9.140625" style="86"/>
    <col min="1793" max="1793" width="6.42578125" style="86" customWidth="1"/>
    <col min="1794" max="1794" width="13.5703125" style="86" customWidth="1"/>
    <col min="1795" max="1795" width="50.28515625" style="86" customWidth="1"/>
    <col min="1796" max="1796" width="9" style="86" customWidth="1"/>
    <col min="1797" max="1798" width="11" style="86" customWidth="1"/>
    <col min="1799" max="2048" width="9.140625" style="86"/>
    <col min="2049" max="2049" width="6.42578125" style="86" customWidth="1"/>
    <col min="2050" max="2050" width="13.5703125" style="86" customWidth="1"/>
    <col min="2051" max="2051" width="50.28515625" style="86" customWidth="1"/>
    <col min="2052" max="2052" width="9" style="86" customWidth="1"/>
    <col min="2053" max="2054" width="11" style="86" customWidth="1"/>
    <col min="2055" max="2304" width="9.140625" style="86"/>
    <col min="2305" max="2305" width="6.42578125" style="86" customWidth="1"/>
    <col min="2306" max="2306" width="13.5703125" style="86" customWidth="1"/>
    <col min="2307" max="2307" width="50.28515625" style="86" customWidth="1"/>
    <col min="2308" max="2308" width="9" style="86" customWidth="1"/>
    <col min="2309" max="2310" width="11" style="86" customWidth="1"/>
    <col min="2311" max="2560" width="9.140625" style="86"/>
    <col min="2561" max="2561" width="6.42578125" style="86" customWidth="1"/>
    <col min="2562" max="2562" width="13.5703125" style="86" customWidth="1"/>
    <col min="2563" max="2563" width="50.28515625" style="86" customWidth="1"/>
    <col min="2564" max="2564" width="9" style="86" customWidth="1"/>
    <col min="2565" max="2566" width="11" style="86" customWidth="1"/>
    <col min="2567" max="2816" width="9.140625" style="86"/>
    <col min="2817" max="2817" width="6.42578125" style="86" customWidth="1"/>
    <col min="2818" max="2818" width="13.5703125" style="86" customWidth="1"/>
    <col min="2819" max="2819" width="50.28515625" style="86" customWidth="1"/>
    <col min="2820" max="2820" width="9" style="86" customWidth="1"/>
    <col min="2821" max="2822" width="11" style="86" customWidth="1"/>
    <col min="2823" max="3072" width="9.140625" style="86"/>
    <col min="3073" max="3073" width="6.42578125" style="86" customWidth="1"/>
    <col min="3074" max="3074" width="13.5703125" style="86" customWidth="1"/>
    <col min="3075" max="3075" width="50.28515625" style="86" customWidth="1"/>
    <col min="3076" max="3076" width="9" style="86" customWidth="1"/>
    <col min="3077" max="3078" width="11" style="86" customWidth="1"/>
    <col min="3079" max="3328" width="9.140625" style="86"/>
    <col min="3329" max="3329" width="6.42578125" style="86" customWidth="1"/>
    <col min="3330" max="3330" width="13.5703125" style="86" customWidth="1"/>
    <col min="3331" max="3331" width="50.28515625" style="86" customWidth="1"/>
    <col min="3332" max="3332" width="9" style="86" customWidth="1"/>
    <col min="3333" max="3334" width="11" style="86" customWidth="1"/>
    <col min="3335" max="3584" width="9.140625" style="86"/>
    <col min="3585" max="3585" width="6.42578125" style="86" customWidth="1"/>
    <col min="3586" max="3586" width="13.5703125" style="86" customWidth="1"/>
    <col min="3587" max="3587" width="50.28515625" style="86" customWidth="1"/>
    <col min="3588" max="3588" width="9" style="86" customWidth="1"/>
    <col min="3589" max="3590" width="11" style="86" customWidth="1"/>
    <col min="3591" max="3840" width="9.140625" style="86"/>
    <col min="3841" max="3841" width="6.42578125" style="86" customWidth="1"/>
    <col min="3842" max="3842" width="13.5703125" style="86" customWidth="1"/>
    <col min="3843" max="3843" width="50.28515625" style="86" customWidth="1"/>
    <col min="3844" max="3844" width="9" style="86" customWidth="1"/>
    <col min="3845" max="3846" width="11" style="86" customWidth="1"/>
    <col min="3847" max="4096" width="9.140625" style="86"/>
    <col min="4097" max="4097" width="6.42578125" style="86" customWidth="1"/>
    <col min="4098" max="4098" width="13.5703125" style="86" customWidth="1"/>
    <col min="4099" max="4099" width="50.28515625" style="86" customWidth="1"/>
    <col min="4100" max="4100" width="9" style="86" customWidth="1"/>
    <col min="4101" max="4102" width="11" style="86" customWidth="1"/>
    <col min="4103" max="4352" width="9.140625" style="86"/>
    <col min="4353" max="4353" width="6.42578125" style="86" customWidth="1"/>
    <col min="4354" max="4354" width="13.5703125" style="86" customWidth="1"/>
    <col min="4355" max="4355" width="50.28515625" style="86" customWidth="1"/>
    <col min="4356" max="4356" width="9" style="86" customWidth="1"/>
    <col min="4357" max="4358" width="11" style="86" customWidth="1"/>
    <col min="4359" max="4608" width="9.140625" style="86"/>
    <col min="4609" max="4609" width="6.42578125" style="86" customWidth="1"/>
    <col min="4610" max="4610" width="13.5703125" style="86" customWidth="1"/>
    <col min="4611" max="4611" width="50.28515625" style="86" customWidth="1"/>
    <col min="4612" max="4612" width="9" style="86" customWidth="1"/>
    <col min="4613" max="4614" width="11" style="86" customWidth="1"/>
    <col min="4615" max="4864" width="9.140625" style="86"/>
    <col min="4865" max="4865" width="6.42578125" style="86" customWidth="1"/>
    <col min="4866" max="4866" width="13.5703125" style="86" customWidth="1"/>
    <col min="4867" max="4867" width="50.28515625" style="86" customWidth="1"/>
    <col min="4868" max="4868" width="9" style="86" customWidth="1"/>
    <col min="4869" max="4870" width="11" style="86" customWidth="1"/>
    <col min="4871" max="5120" width="9.140625" style="86"/>
    <col min="5121" max="5121" width="6.42578125" style="86" customWidth="1"/>
    <col min="5122" max="5122" width="13.5703125" style="86" customWidth="1"/>
    <col min="5123" max="5123" width="50.28515625" style="86" customWidth="1"/>
    <col min="5124" max="5124" width="9" style="86" customWidth="1"/>
    <col min="5125" max="5126" width="11" style="86" customWidth="1"/>
    <col min="5127" max="5376" width="9.140625" style="86"/>
    <col min="5377" max="5377" width="6.42578125" style="86" customWidth="1"/>
    <col min="5378" max="5378" width="13.5703125" style="86" customWidth="1"/>
    <col min="5379" max="5379" width="50.28515625" style="86" customWidth="1"/>
    <col min="5380" max="5380" width="9" style="86" customWidth="1"/>
    <col min="5381" max="5382" width="11" style="86" customWidth="1"/>
    <col min="5383" max="5632" width="9.140625" style="86"/>
    <col min="5633" max="5633" width="6.42578125" style="86" customWidth="1"/>
    <col min="5634" max="5634" width="13.5703125" style="86" customWidth="1"/>
    <col min="5635" max="5635" width="50.28515625" style="86" customWidth="1"/>
    <col min="5636" max="5636" width="9" style="86" customWidth="1"/>
    <col min="5637" max="5638" width="11" style="86" customWidth="1"/>
    <col min="5639" max="5888" width="9.140625" style="86"/>
    <col min="5889" max="5889" width="6.42578125" style="86" customWidth="1"/>
    <col min="5890" max="5890" width="13.5703125" style="86" customWidth="1"/>
    <col min="5891" max="5891" width="50.28515625" style="86" customWidth="1"/>
    <col min="5892" max="5892" width="9" style="86" customWidth="1"/>
    <col min="5893" max="5894" width="11" style="86" customWidth="1"/>
    <col min="5895" max="6144" width="9.140625" style="86"/>
    <col min="6145" max="6145" width="6.42578125" style="86" customWidth="1"/>
    <col min="6146" max="6146" width="13.5703125" style="86" customWidth="1"/>
    <col min="6147" max="6147" width="50.28515625" style="86" customWidth="1"/>
    <col min="6148" max="6148" width="9" style="86" customWidth="1"/>
    <col min="6149" max="6150" width="11" style="86" customWidth="1"/>
    <col min="6151" max="6400" width="9.140625" style="86"/>
    <col min="6401" max="6401" width="6.42578125" style="86" customWidth="1"/>
    <col min="6402" max="6402" width="13.5703125" style="86" customWidth="1"/>
    <col min="6403" max="6403" width="50.28515625" style="86" customWidth="1"/>
    <col min="6404" max="6404" width="9" style="86" customWidth="1"/>
    <col min="6405" max="6406" width="11" style="86" customWidth="1"/>
    <col min="6407" max="6656" width="9.140625" style="86"/>
    <col min="6657" max="6657" width="6.42578125" style="86" customWidth="1"/>
    <col min="6658" max="6658" width="13.5703125" style="86" customWidth="1"/>
    <col min="6659" max="6659" width="50.28515625" style="86" customWidth="1"/>
    <col min="6660" max="6660" width="9" style="86" customWidth="1"/>
    <col min="6661" max="6662" width="11" style="86" customWidth="1"/>
    <col min="6663" max="6912" width="9.140625" style="86"/>
    <col min="6913" max="6913" width="6.42578125" style="86" customWidth="1"/>
    <col min="6914" max="6914" width="13.5703125" style="86" customWidth="1"/>
    <col min="6915" max="6915" width="50.28515625" style="86" customWidth="1"/>
    <col min="6916" max="6916" width="9" style="86" customWidth="1"/>
    <col min="6917" max="6918" width="11" style="86" customWidth="1"/>
    <col min="6919" max="7168" width="9.140625" style="86"/>
    <col min="7169" max="7169" width="6.42578125" style="86" customWidth="1"/>
    <col min="7170" max="7170" width="13.5703125" style="86" customWidth="1"/>
    <col min="7171" max="7171" width="50.28515625" style="86" customWidth="1"/>
    <col min="7172" max="7172" width="9" style="86" customWidth="1"/>
    <col min="7173" max="7174" width="11" style="86" customWidth="1"/>
    <col min="7175" max="7424" width="9.140625" style="86"/>
    <col min="7425" max="7425" width="6.42578125" style="86" customWidth="1"/>
    <col min="7426" max="7426" width="13.5703125" style="86" customWidth="1"/>
    <col min="7427" max="7427" width="50.28515625" style="86" customWidth="1"/>
    <col min="7428" max="7428" width="9" style="86" customWidth="1"/>
    <col min="7429" max="7430" width="11" style="86" customWidth="1"/>
    <col min="7431" max="7680" width="9.140625" style="86"/>
    <col min="7681" max="7681" width="6.42578125" style="86" customWidth="1"/>
    <col min="7682" max="7682" width="13.5703125" style="86" customWidth="1"/>
    <col min="7683" max="7683" width="50.28515625" style="86" customWidth="1"/>
    <col min="7684" max="7684" width="9" style="86" customWidth="1"/>
    <col min="7685" max="7686" width="11" style="86" customWidth="1"/>
    <col min="7687" max="7936" width="9.140625" style="86"/>
    <col min="7937" max="7937" width="6.42578125" style="86" customWidth="1"/>
    <col min="7938" max="7938" width="13.5703125" style="86" customWidth="1"/>
    <col min="7939" max="7939" width="50.28515625" style="86" customWidth="1"/>
    <col min="7940" max="7940" width="9" style="86" customWidth="1"/>
    <col min="7941" max="7942" width="11" style="86" customWidth="1"/>
    <col min="7943" max="8192" width="9.140625" style="86"/>
    <col min="8193" max="8193" width="6.42578125" style="86" customWidth="1"/>
    <col min="8194" max="8194" width="13.5703125" style="86" customWidth="1"/>
    <col min="8195" max="8195" width="50.28515625" style="86" customWidth="1"/>
    <col min="8196" max="8196" width="9" style="86" customWidth="1"/>
    <col min="8197" max="8198" width="11" style="86" customWidth="1"/>
    <col min="8199" max="8448" width="9.140625" style="86"/>
    <col min="8449" max="8449" width="6.42578125" style="86" customWidth="1"/>
    <col min="8450" max="8450" width="13.5703125" style="86" customWidth="1"/>
    <col min="8451" max="8451" width="50.28515625" style="86" customWidth="1"/>
    <col min="8452" max="8452" width="9" style="86" customWidth="1"/>
    <col min="8453" max="8454" width="11" style="86" customWidth="1"/>
    <col min="8455" max="8704" width="9.140625" style="86"/>
    <col min="8705" max="8705" width="6.42578125" style="86" customWidth="1"/>
    <col min="8706" max="8706" width="13.5703125" style="86" customWidth="1"/>
    <col min="8707" max="8707" width="50.28515625" style="86" customWidth="1"/>
    <col min="8708" max="8708" width="9" style="86" customWidth="1"/>
    <col min="8709" max="8710" width="11" style="86" customWidth="1"/>
    <col min="8711" max="8960" width="9.140625" style="86"/>
    <col min="8961" max="8961" width="6.42578125" style="86" customWidth="1"/>
    <col min="8962" max="8962" width="13.5703125" style="86" customWidth="1"/>
    <col min="8963" max="8963" width="50.28515625" style="86" customWidth="1"/>
    <col min="8964" max="8964" width="9" style="86" customWidth="1"/>
    <col min="8965" max="8966" width="11" style="86" customWidth="1"/>
    <col min="8967" max="9216" width="9.140625" style="86"/>
    <col min="9217" max="9217" width="6.42578125" style="86" customWidth="1"/>
    <col min="9218" max="9218" width="13.5703125" style="86" customWidth="1"/>
    <col min="9219" max="9219" width="50.28515625" style="86" customWidth="1"/>
    <col min="9220" max="9220" width="9" style="86" customWidth="1"/>
    <col min="9221" max="9222" width="11" style="86" customWidth="1"/>
    <col min="9223" max="9472" width="9.140625" style="86"/>
    <col min="9473" max="9473" width="6.42578125" style="86" customWidth="1"/>
    <col min="9474" max="9474" width="13.5703125" style="86" customWidth="1"/>
    <col min="9475" max="9475" width="50.28515625" style="86" customWidth="1"/>
    <col min="9476" max="9476" width="9" style="86" customWidth="1"/>
    <col min="9477" max="9478" width="11" style="86" customWidth="1"/>
    <col min="9479" max="9728" width="9.140625" style="86"/>
    <col min="9729" max="9729" width="6.42578125" style="86" customWidth="1"/>
    <col min="9730" max="9730" width="13.5703125" style="86" customWidth="1"/>
    <col min="9731" max="9731" width="50.28515625" style="86" customWidth="1"/>
    <col min="9732" max="9732" width="9" style="86" customWidth="1"/>
    <col min="9733" max="9734" width="11" style="86" customWidth="1"/>
    <col min="9735" max="9984" width="9.140625" style="86"/>
    <col min="9985" max="9985" width="6.42578125" style="86" customWidth="1"/>
    <col min="9986" max="9986" width="13.5703125" style="86" customWidth="1"/>
    <col min="9987" max="9987" width="50.28515625" style="86" customWidth="1"/>
    <col min="9988" max="9988" width="9" style="86" customWidth="1"/>
    <col min="9989" max="9990" width="11" style="86" customWidth="1"/>
    <col min="9991" max="10240" width="9.140625" style="86"/>
    <col min="10241" max="10241" width="6.42578125" style="86" customWidth="1"/>
    <col min="10242" max="10242" width="13.5703125" style="86" customWidth="1"/>
    <col min="10243" max="10243" width="50.28515625" style="86" customWidth="1"/>
    <col min="10244" max="10244" width="9" style="86" customWidth="1"/>
    <col min="10245" max="10246" width="11" style="86" customWidth="1"/>
    <col min="10247" max="10496" width="9.140625" style="86"/>
    <col min="10497" max="10497" width="6.42578125" style="86" customWidth="1"/>
    <col min="10498" max="10498" width="13.5703125" style="86" customWidth="1"/>
    <col min="10499" max="10499" width="50.28515625" style="86" customWidth="1"/>
    <col min="10500" max="10500" width="9" style="86" customWidth="1"/>
    <col min="10501" max="10502" width="11" style="86" customWidth="1"/>
    <col min="10503" max="10752" width="9.140625" style="86"/>
    <col min="10753" max="10753" width="6.42578125" style="86" customWidth="1"/>
    <col min="10754" max="10754" width="13.5703125" style="86" customWidth="1"/>
    <col min="10755" max="10755" width="50.28515625" style="86" customWidth="1"/>
    <col min="10756" max="10756" width="9" style="86" customWidth="1"/>
    <col min="10757" max="10758" width="11" style="86" customWidth="1"/>
    <col min="10759" max="11008" width="9.140625" style="86"/>
    <col min="11009" max="11009" width="6.42578125" style="86" customWidth="1"/>
    <col min="11010" max="11010" width="13.5703125" style="86" customWidth="1"/>
    <col min="11011" max="11011" width="50.28515625" style="86" customWidth="1"/>
    <col min="11012" max="11012" width="9" style="86" customWidth="1"/>
    <col min="11013" max="11014" width="11" style="86" customWidth="1"/>
    <col min="11015" max="11264" width="9.140625" style="86"/>
    <col min="11265" max="11265" width="6.42578125" style="86" customWidth="1"/>
    <col min="11266" max="11266" width="13.5703125" style="86" customWidth="1"/>
    <col min="11267" max="11267" width="50.28515625" style="86" customWidth="1"/>
    <col min="11268" max="11268" width="9" style="86" customWidth="1"/>
    <col min="11269" max="11270" width="11" style="86" customWidth="1"/>
    <col min="11271" max="11520" width="9.140625" style="86"/>
    <col min="11521" max="11521" width="6.42578125" style="86" customWidth="1"/>
    <col min="11522" max="11522" width="13.5703125" style="86" customWidth="1"/>
    <col min="11523" max="11523" width="50.28515625" style="86" customWidth="1"/>
    <col min="11524" max="11524" width="9" style="86" customWidth="1"/>
    <col min="11525" max="11526" width="11" style="86" customWidth="1"/>
    <col min="11527" max="11776" width="9.140625" style="86"/>
    <col min="11777" max="11777" width="6.42578125" style="86" customWidth="1"/>
    <col min="11778" max="11778" width="13.5703125" style="86" customWidth="1"/>
    <col min="11779" max="11779" width="50.28515625" style="86" customWidth="1"/>
    <col min="11780" max="11780" width="9" style="86" customWidth="1"/>
    <col min="11781" max="11782" width="11" style="86" customWidth="1"/>
    <col min="11783" max="12032" width="9.140625" style="86"/>
    <col min="12033" max="12033" width="6.42578125" style="86" customWidth="1"/>
    <col min="12034" max="12034" width="13.5703125" style="86" customWidth="1"/>
    <col min="12035" max="12035" width="50.28515625" style="86" customWidth="1"/>
    <col min="12036" max="12036" width="9" style="86" customWidth="1"/>
    <col min="12037" max="12038" width="11" style="86" customWidth="1"/>
    <col min="12039" max="12288" width="9.140625" style="86"/>
    <col min="12289" max="12289" width="6.42578125" style="86" customWidth="1"/>
    <col min="12290" max="12290" width="13.5703125" style="86" customWidth="1"/>
    <col min="12291" max="12291" width="50.28515625" style="86" customWidth="1"/>
    <col min="12292" max="12292" width="9" style="86" customWidth="1"/>
    <col min="12293" max="12294" width="11" style="86" customWidth="1"/>
    <col min="12295" max="12544" width="9.140625" style="86"/>
    <col min="12545" max="12545" width="6.42578125" style="86" customWidth="1"/>
    <col min="12546" max="12546" width="13.5703125" style="86" customWidth="1"/>
    <col min="12547" max="12547" width="50.28515625" style="86" customWidth="1"/>
    <col min="12548" max="12548" width="9" style="86" customWidth="1"/>
    <col min="12549" max="12550" width="11" style="86" customWidth="1"/>
    <col min="12551" max="12800" width="9.140625" style="86"/>
    <col min="12801" max="12801" width="6.42578125" style="86" customWidth="1"/>
    <col min="12802" max="12802" width="13.5703125" style="86" customWidth="1"/>
    <col min="12803" max="12803" width="50.28515625" style="86" customWidth="1"/>
    <col min="12804" max="12804" width="9" style="86" customWidth="1"/>
    <col min="12805" max="12806" width="11" style="86" customWidth="1"/>
    <col min="12807" max="13056" width="9.140625" style="86"/>
    <col min="13057" max="13057" width="6.42578125" style="86" customWidth="1"/>
    <col min="13058" max="13058" width="13.5703125" style="86" customWidth="1"/>
    <col min="13059" max="13059" width="50.28515625" style="86" customWidth="1"/>
    <col min="13060" max="13060" width="9" style="86" customWidth="1"/>
    <col min="13061" max="13062" width="11" style="86" customWidth="1"/>
    <col min="13063" max="13312" width="9.140625" style="86"/>
    <col min="13313" max="13313" width="6.42578125" style="86" customWidth="1"/>
    <col min="13314" max="13314" width="13.5703125" style="86" customWidth="1"/>
    <col min="13315" max="13315" width="50.28515625" style="86" customWidth="1"/>
    <col min="13316" max="13316" width="9" style="86" customWidth="1"/>
    <col min="13317" max="13318" width="11" style="86" customWidth="1"/>
    <col min="13319" max="13568" width="9.140625" style="86"/>
    <col min="13569" max="13569" width="6.42578125" style="86" customWidth="1"/>
    <col min="13570" max="13570" width="13.5703125" style="86" customWidth="1"/>
    <col min="13571" max="13571" width="50.28515625" style="86" customWidth="1"/>
    <col min="13572" max="13572" width="9" style="86" customWidth="1"/>
    <col min="13573" max="13574" width="11" style="86" customWidth="1"/>
    <col min="13575" max="13824" width="9.140625" style="86"/>
    <col min="13825" max="13825" width="6.42578125" style="86" customWidth="1"/>
    <col min="13826" max="13826" width="13.5703125" style="86" customWidth="1"/>
    <col min="13827" max="13827" width="50.28515625" style="86" customWidth="1"/>
    <col min="13828" max="13828" width="9" style="86" customWidth="1"/>
    <col min="13829" max="13830" width="11" style="86" customWidth="1"/>
    <col min="13831" max="14080" width="9.140625" style="86"/>
    <col min="14081" max="14081" width="6.42578125" style="86" customWidth="1"/>
    <col min="14082" max="14082" width="13.5703125" style="86" customWidth="1"/>
    <col min="14083" max="14083" width="50.28515625" style="86" customWidth="1"/>
    <col min="14084" max="14084" width="9" style="86" customWidth="1"/>
    <col min="14085" max="14086" width="11" style="86" customWidth="1"/>
    <col min="14087" max="14336" width="9.140625" style="86"/>
    <col min="14337" max="14337" width="6.42578125" style="86" customWidth="1"/>
    <col min="14338" max="14338" width="13.5703125" style="86" customWidth="1"/>
    <col min="14339" max="14339" width="50.28515625" style="86" customWidth="1"/>
    <col min="14340" max="14340" width="9" style="86" customWidth="1"/>
    <col min="14341" max="14342" width="11" style="86" customWidth="1"/>
    <col min="14343" max="14592" width="9.140625" style="86"/>
    <col min="14593" max="14593" width="6.42578125" style="86" customWidth="1"/>
    <col min="14594" max="14594" width="13.5703125" style="86" customWidth="1"/>
    <col min="14595" max="14595" width="50.28515625" style="86" customWidth="1"/>
    <col min="14596" max="14596" width="9" style="86" customWidth="1"/>
    <col min="14597" max="14598" width="11" style="86" customWidth="1"/>
    <col min="14599" max="14848" width="9.140625" style="86"/>
    <col min="14849" max="14849" width="6.42578125" style="86" customWidth="1"/>
    <col min="14850" max="14850" width="13.5703125" style="86" customWidth="1"/>
    <col min="14851" max="14851" width="50.28515625" style="86" customWidth="1"/>
    <col min="14852" max="14852" width="9" style="86" customWidth="1"/>
    <col min="14853" max="14854" width="11" style="86" customWidth="1"/>
    <col min="14855" max="15104" width="9.140625" style="86"/>
    <col min="15105" max="15105" width="6.42578125" style="86" customWidth="1"/>
    <col min="15106" max="15106" width="13.5703125" style="86" customWidth="1"/>
    <col min="15107" max="15107" width="50.28515625" style="86" customWidth="1"/>
    <col min="15108" max="15108" width="9" style="86" customWidth="1"/>
    <col min="15109" max="15110" width="11" style="86" customWidth="1"/>
    <col min="15111" max="15360" width="9.140625" style="86"/>
    <col min="15361" max="15361" width="6.42578125" style="86" customWidth="1"/>
    <col min="15362" max="15362" width="13.5703125" style="86" customWidth="1"/>
    <col min="15363" max="15363" width="50.28515625" style="86" customWidth="1"/>
    <col min="15364" max="15364" width="9" style="86" customWidth="1"/>
    <col min="15365" max="15366" width="11" style="86" customWidth="1"/>
    <col min="15367" max="15616" width="9.140625" style="86"/>
    <col min="15617" max="15617" width="6.42578125" style="86" customWidth="1"/>
    <col min="15618" max="15618" width="13.5703125" style="86" customWidth="1"/>
    <col min="15619" max="15619" width="50.28515625" style="86" customWidth="1"/>
    <col min="15620" max="15620" width="9" style="86" customWidth="1"/>
    <col min="15621" max="15622" width="11" style="86" customWidth="1"/>
    <col min="15623" max="15872" width="9.140625" style="86"/>
    <col min="15873" max="15873" width="6.42578125" style="86" customWidth="1"/>
    <col min="15874" max="15874" width="13.5703125" style="86" customWidth="1"/>
    <col min="15875" max="15875" width="50.28515625" style="86" customWidth="1"/>
    <col min="15876" max="15876" width="9" style="86" customWidth="1"/>
    <col min="15877" max="15878" width="11" style="86" customWidth="1"/>
    <col min="15879" max="16128" width="9.140625" style="86"/>
    <col min="16129" max="16129" width="6.42578125" style="86" customWidth="1"/>
    <col min="16130" max="16130" width="13.5703125" style="86" customWidth="1"/>
    <col min="16131" max="16131" width="50.28515625" style="86" customWidth="1"/>
    <col min="16132" max="16132" width="9" style="86" customWidth="1"/>
    <col min="16133" max="16134" width="11" style="86" customWidth="1"/>
    <col min="16135" max="16384" width="9.140625" style="86"/>
  </cols>
  <sheetData>
    <row r="1" spans="1:6" ht="29.25" customHeight="1" x14ac:dyDescent="0.2">
      <c r="A1" s="190" t="s">
        <v>60</v>
      </c>
      <c r="B1" s="190"/>
      <c r="C1" s="190"/>
      <c r="D1" s="190"/>
      <c r="E1" s="190"/>
      <c r="F1" s="190"/>
    </row>
    <row r="2" spans="1:6" ht="29.25" customHeight="1" x14ac:dyDescent="0.2">
      <c r="A2" s="190" t="s">
        <v>61</v>
      </c>
      <c r="B2" s="190"/>
      <c r="C2" s="190"/>
      <c r="D2" s="190"/>
      <c r="E2" s="190"/>
      <c r="F2" s="190"/>
    </row>
    <row r="3" spans="1:6" x14ac:dyDescent="0.2">
      <c r="A3" s="189"/>
      <c r="B3" s="189"/>
      <c r="C3" s="189"/>
      <c r="D3" s="189"/>
      <c r="E3" s="189"/>
      <c r="F3" s="189"/>
    </row>
    <row r="5" spans="1:6" ht="15.75" customHeight="1" x14ac:dyDescent="0.2">
      <c r="A5" s="189" t="s">
        <v>2865</v>
      </c>
      <c r="B5" s="189"/>
      <c r="C5" s="189"/>
      <c r="D5" s="189"/>
      <c r="E5" s="189"/>
      <c r="F5" s="189"/>
    </row>
    <row r="6" spans="1:6" ht="27" customHeight="1" x14ac:dyDescent="0.2">
      <c r="A6" s="189" t="s">
        <v>54</v>
      </c>
      <c r="B6" s="189"/>
      <c r="C6" s="189"/>
      <c r="D6" s="189"/>
      <c r="E6" s="189"/>
      <c r="F6" s="189"/>
    </row>
    <row r="7" spans="1:6" x14ac:dyDescent="0.2">
      <c r="A7" s="195"/>
      <c r="B7" s="195"/>
      <c r="C7" s="195"/>
      <c r="D7" s="195"/>
      <c r="E7" s="195"/>
      <c r="F7" s="195"/>
    </row>
    <row r="8" spans="1:6" x14ac:dyDescent="0.2">
      <c r="A8" s="189"/>
      <c r="B8" s="189"/>
      <c r="C8" s="189"/>
      <c r="D8" s="189"/>
      <c r="E8" s="189"/>
      <c r="F8" s="189"/>
    </row>
    <row r="9" spans="1:6" ht="15.75" customHeight="1" x14ac:dyDescent="0.2">
      <c r="A9" s="190" t="s">
        <v>498</v>
      </c>
      <c r="B9" s="190"/>
      <c r="C9" s="190"/>
      <c r="D9" s="190"/>
      <c r="E9" s="190"/>
      <c r="F9" s="190"/>
    </row>
    <row r="11" spans="1:6" x14ac:dyDescent="0.2">
      <c r="A11" s="191" t="s">
        <v>62</v>
      </c>
      <c r="B11" s="191" t="s">
        <v>63</v>
      </c>
      <c r="C11" s="191" t="s">
        <v>499</v>
      </c>
      <c r="D11" s="191" t="s">
        <v>64</v>
      </c>
      <c r="E11" s="193" t="s">
        <v>65</v>
      </c>
      <c r="F11" s="194"/>
    </row>
    <row r="12" spans="1:6" x14ac:dyDescent="0.2">
      <c r="A12" s="192"/>
      <c r="B12" s="192"/>
      <c r="C12" s="192"/>
      <c r="D12" s="192"/>
      <c r="E12" s="87" t="s">
        <v>500</v>
      </c>
      <c r="F12" s="87" t="s">
        <v>501</v>
      </c>
    </row>
    <row r="13" spans="1:6" x14ac:dyDescent="0.2">
      <c r="A13" s="88">
        <v>1</v>
      </c>
      <c r="B13" s="89">
        <v>2</v>
      </c>
      <c r="C13" s="89">
        <v>3</v>
      </c>
      <c r="D13" s="89">
        <v>4</v>
      </c>
      <c r="E13" s="90">
        <v>5</v>
      </c>
      <c r="F13" s="90">
        <v>6</v>
      </c>
    </row>
    <row r="14" spans="1:6" ht="12.75" customHeight="1" x14ac:dyDescent="0.2">
      <c r="A14" s="198"/>
      <c r="B14" s="199"/>
      <c r="C14" s="199"/>
      <c r="D14" s="199"/>
      <c r="E14" s="199"/>
      <c r="F14" s="200"/>
    </row>
    <row r="15" spans="1:6" ht="12.75" customHeight="1" x14ac:dyDescent="0.2">
      <c r="A15" s="198" t="s">
        <v>2866</v>
      </c>
      <c r="B15" s="199"/>
      <c r="C15" s="199"/>
      <c r="D15" s="199"/>
      <c r="E15" s="199"/>
      <c r="F15" s="200"/>
    </row>
    <row r="16" spans="1:6" x14ac:dyDescent="0.2">
      <c r="A16" s="91" t="s">
        <v>66</v>
      </c>
      <c r="B16" s="92" t="s">
        <v>2864</v>
      </c>
      <c r="C16" s="93" t="s">
        <v>2867</v>
      </c>
      <c r="D16" s="92" t="s">
        <v>151</v>
      </c>
      <c r="E16" s="196" t="s">
        <v>66</v>
      </c>
      <c r="F16" s="197"/>
    </row>
    <row r="17" spans="1:6" x14ac:dyDescent="0.2">
      <c r="A17" s="91" t="s">
        <v>72</v>
      </c>
      <c r="B17" s="92" t="s">
        <v>2863</v>
      </c>
      <c r="C17" s="93" t="s">
        <v>2862</v>
      </c>
      <c r="D17" s="92" t="s">
        <v>151</v>
      </c>
      <c r="E17" s="196" t="s">
        <v>115</v>
      </c>
      <c r="F17" s="197"/>
    </row>
    <row r="18" spans="1:6" x14ac:dyDescent="0.2">
      <c r="A18" s="91" t="s">
        <v>75</v>
      </c>
      <c r="B18" s="92" t="s">
        <v>2861</v>
      </c>
      <c r="C18" s="93" t="s">
        <v>2868</v>
      </c>
      <c r="D18" s="92" t="s">
        <v>151</v>
      </c>
      <c r="E18" s="196" t="s">
        <v>84</v>
      </c>
      <c r="F18" s="197"/>
    </row>
    <row r="19" spans="1:6" x14ac:dyDescent="0.2">
      <c r="A19" s="91" t="s">
        <v>78</v>
      </c>
      <c r="B19" s="92" t="s">
        <v>2860</v>
      </c>
      <c r="C19" s="93" t="s">
        <v>2869</v>
      </c>
      <c r="D19" s="92" t="s">
        <v>151</v>
      </c>
      <c r="E19" s="196" t="s">
        <v>75</v>
      </c>
      <c r="F19" s="197"/>
    </row>
    <row r="20" spans="1:6" x14ac:dyDescent="0.2">
      <c r="A20" s="91" t="s">
        <v>81</v>
      </c>
      <c r="B20" s="92" t="s">
        <v>2859</v>
      </c>
      <c r="C20" s="93" t="s">
        <v>2870</v>
      </c>
      <c r="D20" s="92" t="s">
        <v>151</v>
      </c>
      <c r="E20" s="196" t="s">
        <v>81</v>
      </c>
      <c r="F20" s="197"/>
    </row>
    <row r="21" spans="1:6" x14ac:dyDescent="0.2">
      <c r="A21" s="91" t="s">
        <v>84</v>
      </c>
      <c r="B21" s="92" t="s">
        <v>2858</v>
      </c>
      <c r="C21" s="93" t="s">
        <v>2857</v>
      </c>
      <c r="D21" s="92" t="s">
        <v>151</v>
      </c>
      <c r="E21" s="196" t="s">
        <v>124</v>
      </c>
      <c r="F21" s="197"/>
    </row>
    <row r="22" spans="1:6" x14ac:dyDescent="0.2">
      <c r="A22" s="91" t="s">
        <v>87</v>
      </c>
      <c r="B22" s="92" t="s">
        <v>2856</v>
      </c>
      <c r="C22" s="93" t="s">
        <v>2849</v>
      </c>
      <c r="D22" s="92" t="s">
        <v>2848</v>
      </c>
      <c r="E22" s="196" t="s">
        <v>66</v>
      </c>
      <c r="F22" s="197"/>
    </row>
    <row r="23" spans="1:6" x14ac:dyDescent="0.2">
      <c r="A23" s="91" t="s">
        <v>90</v>
      </c>
      <c r="B23" s="92" t="s">
        <v>2855</v>
      </c>
      <c r="C23" s="93" t="s">
        <v>2871</v>
      </c>
      <c r="D23" s="92" t="s">
        <v>151</v>
      </c>
      <c r="E23" s="196" t="s">
        <v>78</v>
      </c>
      <c r="F23" s="197"/>
    </row>
    <row r="24" spans="1:6" x14ac:dyDescent="0.2">
      <c r="A24" s="91" t="s">
        <v>93</v>
      </c>
      <c r="B24" s="92" t="s">
        <v>2854</v>
      </c>
      <c r="C24" s="93" t="s">
        <v>2872</v>
      </c>
      <c r="D24" s="92" t="s">
        <v>151</v>
      </c>
      <c r="E24" s="196" t="s">
        <v>66</v>
      </c>
      <c r="F24" s="197"/>
    </row>
    <row r="25" spans="1:6" x14ac:dyDescent="0.2">
      <c r="A25" s="91" t="s">
        <v>96</v>
      </c>
      <c r="B25" s="92" t="s">
        <v>2853</v>
      </c>
      <c r="C25" s="93" t="s">
        <v>2873</v>
      </c>
      <c r="D25" s="92" t="s">
        <v>151</v>
      </c>
      <c r="E25" s="196" t="s">
        <v>78</v>
      </c>
      <c r="F25" s="197"/>
    </row>
    <row r="26" spans="1:6" x14ac:dyDescent="0.2">
      <c r="A26" s="91" t="s">
        <v>99</v>
      </c>
      <c r="B26" s="92" t="s">
        <v>2852</v>
      </c>
      <c r="C26" s="93" t="s">
        <v>2874</v>
      </c>
      <c r="D26" s="92" t="s">
        <v>151</v>
      </c>
      <c r="E26" s="196" t="s">
        <v>66</v>
      </c>
      <c r="F26" s="197"/>
    </row>
    <row r="27" spans="1:6" x14ac:dyDescent="0.2">
      <c r="A27" s="91" t="s">
        <v>103</v>
      </c>
      <c r="B27" s="92" t="s">
        <v>2851</v>
      </c>
      <c r="C27" s="93" t="s">
        <v>2875</v>
      </c>
      <c r="D27" s="92" t="s">
        <v>151</v>
      </c>
      <c r="E27" s="196" t="s">
        <v>96</v>
      </c>
      <c r="F27" s="197"/>
    </row>
    <row r="28" spans="1:6" x14ac:dyDescent="0.2">
      <c r="A28" s="91" t="s">
        <v>106</v>
      </c>
      <c r="B28" s="92" t="s">
        <v>2850</v>
      </c>
      <c r="C28" s="93" t="s">
        <v>2849</v>
      </c>
      <c r="D28" s="92" t="s">
        <v>2848</v>
      </c>
      <c r="E28" s="196" t="s">
        <v>66</v>
      </c>
      <c r="F28" s="197"/>
    </row>
    <row r="29" spans="1:6" x14ac:dyDescent="0.2">
      <c r="A29" s="91" t="s">
        <v>109</v>
      </c>
      <c r="B29" s="92" t="s">
        <v>2847</v>
      </c>
      <c r="C29" s="93" t="s">
        <v>2847</v>
      </c>
      <c r="D29" s="92" t="s">
        <v>151</v>
      </c>
      <c r="E29" s="196" t="s">
        <v>72</v>
      </c>
      <c r="F29" s="197"/>
    </row>
    <row r="30" spans="1:6" x14ac:dyDescent="0.2">
      <c r="A30" s="91" t="s">
        <v>112</v>
      </c>
      <c r="B30" s="92" t="s">
        <v>2846</v>
      </c>
      <c r="C30" s="93" t="s">
        <v>2845</v>
      </c>
      <c r="D30" s="92" t="s">
        <v>151</v>
      </c>
      <c r="E30" s="196" t="s">
        <v>66</v>
      </c>
      <c r="F30" s="197"/>
    </row>
    <row r="31" spans="1:6" x14ac:dyDescent="0.2">
      <c r="A31" s="91" t="s">
        <v>115</v>
      </c>
      <c r="B31" s="92" t="s">
        <v>2844</v>
      </c>
      <c r="C31" s="93" t="s">
        <v>2876</v>
      </c>
      <c r="D31" s="92" t="s">
        <v>151</v>
      </c>
      <c r="E31" s="196" t="s">
        <v>66</v>
      </c>
      <c r="F31" s="197"/>
    </row>
  </sheetData>
  <mergeCells count="31">
    <mergeCell ref="E31:F31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19:F19"/>
    <mergeCell ref="A8:F8"/>
    <mergeCell ref="A9:F9"/>
    <mergeCell ref="A11:A12"/>
    <mergeCell ref="B11:B12"/>
    <mergeCell ref="C11:C12"/>
    <mergeCell ref="D11:D12"/>
    <mergeCell ref="E11:F11"/>
    <mergeCell ref="A14:F14"/>
    <mergeCell ref="A15:F15"/>
    <mergeCell ref="E16:F16"/>
    <mergeCell ref="E17:F17"/>
    <mergeCell ref="E18:F18"/>
    <mergeCell ref="A7:F7"/>
    <mergeCell ref="A1:F1"/>
    <mergeCell ref="A2:F2"/>
    <mergeCell ref="A3:F3"/>
    <mergeCell ref="A5:F5"/>
    <mergeCell ref="A6:F6"/>
  </mergeCells>
  <pageMargins left="0.59" right="0.39" top="0.98" bottom="0.98" header="0.51" footer="0.51"/>
  <pageSetup paperSize="9" scale="87" orientation="portrait"/>
  <headerFooter>
    <oddHeader>&amp;L&amp;7ПРОГРАММНЫЙ КОМПЛЕКС TNQURILISH 5.0&amp;C &amp;R&amp;7 76-898-5582</oddHeader>
    <oddFooter xml:space="preserve">&amp;Ц&amp;L&amp;7 &amp;CСтраница  &amp;P&amp;R 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0" sqref="N30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4"/>
  <sheetViews>
    <sheetView view="pageBreakPreview" zoomScale="60" zoomScaleNormal="85" workbookViewId="0"/>
  </sheetViews>
  <sheetFormatPr defaultColWidth="9.140625" defaultRowHeight="55.5" customHeight="1" x14ac:dyDescent="0.25"/>
  <cols>
    <col min="1" max="1" width="3.85546875" style="52" customWidth="1"/>
    <col min="2" max="2" width="49.42578125" style="46" customWidth="1"/>
    <col min="3" max="4" width="17.140625" style="52" customWidth="1"/>
    <col min="5" max="5" width="16.28515625" style="52" customWidth="1"/>
    <col min="6" max="6" width="6.140625" style="52" hidden="1" customWidth="1"/>
    <col min="7" max="7" width="17.140625" style="52" hidden="1" customWidth="1"/>
    <col min="8" max="8" width="0.140625" style="52" hidden="1" customWidth="1"/>
    <col min="9" max="9" width="17.140625" style="52" hidden="1" customWidth="1"/>
    <col min="10" max="10" width="17.140625" style="52" customWidth="1"/>
    <col min="11" max="11" width="16" style="52" customWidth="1"/>
    <col min="12" max="12" width="0.28515625" style="52" hidden="1" customWidth="1"/>
    <col min="13" max="13" width="17.140625" style="52" customWidth="1"/>
    <col min="14" max="14" width="17.140625" style="52" hidden="1" customWidth="1"/>
    <col min="15" max="17" width="17.140625" style="52" customWidth="1"/>
    <col min="18" max="18" width="21" style="52" customWidth="1"/>
    <col min="19" max="19" width="4.140625" style="46" customWidth="1"/>
    <col min="20" max="20" width="15.85546875" style="46" customWidth="1"/>
    <col min="21" max="21" width="16.5703125" style="46" customWidth="1"/>
    <col min="22" max="22" width="11.7109375" style="46" hidden="1" customWidth="1"/>
    <col min="23" max="23" width="13.85546875" style="46" customWidth="1"/>
    <col min="24" max="16384" width="9.140625" style="46"/>
  </cols>
  <sheetData>
    <row r="1" spans="1:23" ht="15" customHeight="1" x14ac:dyDescent="0.25"/>
    <row r="2" spans="1:23" ht="25.5" customHeight="1" x14ac:dyDescent="0.25">
      <c r="A2" s="176" t="s">
        <v>21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3" ht="22.5" customHeight="1" x14ac:dyDescent="0.25">
      <c r="A3" s="180" t="str">
        <f>'СТ без затр'!A2:C2</f>
        <v>КАПИТАЛЬНЫЙ РЕМОНТ БЕКАБОДСКОГО ФИЛИАЛА АО "НАЦИОНАЛЬНЫЙ БАНК ВЭД РУЗ" В Г.БЕКАБОДА ТАШКЕНТСКОМ ОБЛАСТЕ РУЗ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</row>
    <row r="4" spans="1:23" ht="55.5" hidden="1" customHeight="1" x14ac:dyDescent="0.2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</row>
    <row r="5" spans="1:23" ht="30" customHeight="1" thickBot="1" x14ac:dyDescent="0.3">
      <c r="D5" s="85"/>
      <c r="F5" s="78"/>
      <c r="G5" s="78" t="s">
        <v>59</v>
      </c>
      <c r="H5" s="78"/>
      <c r="I5" s="78"/>
      <c r="J5" s="78"/>
      <c r="K5" s="78"/>
    </row>
    <row r="6" spans="1:23" ht="134.25" customHeight="1" thickBot="1" x14ac:dyDescent="0.3">
      <c r="A6" s="111" t="s">
        <v>20</v>
      </c>
      <c r="B6" s="112" t="s">
        <v>19</v>
      </c>
      <c r="C6" s="112" t="s">
        <v>18</v>
      </c>
      <c r="D6" s="113" t="s">
        <v>17</v>
      </c>
      <c r="E6" s="112" t="s">
        <v>2887</v>
      </c>
      <c r="F6" s="114" t="s">
        <v>16</v>
      </c>
      <c r="G6" s="115" t="s">
        <v>15</v>
      </c>
      <c r="H6" s="114" t="s">
        <v>14</v>
      </c>
      <c r="I6" s="115" t="s">
        <v>13</v>
      </c>
      <c r="J6" s="114" t="s">
        <v>12</v>
      </c>
      <c r="K6" s="115" t="s">
        <v>2886</v>
      </c>
      <c r="L6" s="113" t="s">
        <v>11</v>
      </c>
      <c r="M6" s="113" t="s">
        <v>2880</v>
      </c>
      <c r="N6" s="112" t="s">
        <v>2879</v>
      </c>
      <c r="O6" s="112" t="s">
        <v>10</v>
      </c>
      <c r="P6" s="116" t="s">
        <v>2891</v>
      </c>
      <c r="Q6" s="112" t="s">
        <v>2884</v>
      </c>
      <c r="R6" s="128" t="s">
        <v>9</v>
      </c>
      <c r="T6" s="47"/>
    </row>
    <row r="7" spans="1:23" ht="27" customHeight="1" x14ac:dyDescent="0.25">
      <c r="A7" s="105"/>
      <c r="B7" s="105"/>
      <c r="C7" s="105"/>
      <c r="D7" s="105"/>
      <c r="E7" s="106"/>
      <c r="F7" s="106"/>
      <c r="G7" s="107"/>
      <c r="H7" s="107"/>
      <c r="I7" s="108"/>
      <c r="J7" s="108"/>
      <c r="K7" s="108"/>
      <c r="L7" s="105"/>
      <c r="M7" s="105"/>
      <c r="N7" s="106"/>
      <c r="O7" s="105"/>
      <c r="P7" s="109"/>
      <c r="Q7" s="126"/>
      <c r="R7" s="110"/>
    </row>
    <row r="8" spans="1:23" ht="15.75" x14ac:dyDescent="0.25">
      <c r="A8" s="43">
        <v>1</v>
      </c>
      <c r="B8" s="44" t="s">
        <v>497</v>
      </c>
      <c r="C8" s="45"/>
      <c r="D8" s="45"/>
      <c r="E8" s="45"/>
      <c r="F8" s="45"/>
      <c r="G8" s="45"/>
      <c r="H8" s="45"/>
      <c r="I8" s="45"/>
      <c r="J8" s="45"/>
      <c r="K8" s="45"/>
      <c r="L8" s="74"/>
      <c r="M8" s="45"/>
      <c r="N8" s="45"/>
      <c r="O8" s="45"/>
      <c r="P8" s="45"/>
      <c r="Q8" s="45"/>
      <c r="R8" s="48"/>
      <c r="T8" s="47"/>
      <c r="U8" s="47"/>
      <c r="V8" s="45"/>
      <c r="W8" s="47"/>
    </row>
    <row r="9" spans="1:23" ht="15.75" x14ac:dyDescent="0.25">
      <c r="A9" s="43">
        <v>2</v>
      </c>
      <c r="B9" s="44" t="s">
        <v>52</v>
      </c>
      <c r="C9" s="45"/>
      <c r="D9" s="45"/>
      <c r="E9" s="45"/>
      <c r="F9" s="45"/>
      <c r="G9" s="45"/>
      <c r="H9" s="45"/>
      <c r="I9" s="45"/>
      <c r="J9" s="45"/>
      <c r="K9" s="45"/>
      <c r="L9" s="74"/>
      <c r="M9" s="45"/>
      <c r="N9" s="45"/>
      <c r="O9" s="45"/>
      <c r="P9" s="45"/>
      <c r="Q9" s="45"/>
      <c r="R9" s="48"/>
      <c r="T9" s="47"/>
      <c r="U9" s="47"/>
      <c r="V9" s="45"/>
      <c r="W9" s="47"/>
    </row>
    <row r="10" spans="1:23" s="103" customFormat="1" ht="15.75" x14ac:dyDescent="0.25">
      <c r="A10" s="127">
        <v>3</v>
      </c>
      <c r="B10" s="100" t="s">
        <v>51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2"/>
      <c r="M10" s="101"/>
      <c r="N10" s="101"/>
      <c r="O10" s="45"/>
      <c r="P10" s="101"/>
      <c r="Q10" s="45"/>
      <c r="R10" s="48"/>
      <c r="T10" s="104"/>
      <c r="U10" s="104"/>
      <c r="V10" s="101"/>
      <c r="W10" s="104"/>
    </row>
    <row r="11" spans="1:23" ht="31.5" x14ac:dyDescent="0.25">
      <c r="A11" s="43">
        <v>4</v>
      </c>
      <c r="B11" s="44" t="s">
        <v>2460</v>
      </c>
      <c r="C11" s="45"/>
      <c r="D11" s="45"/>
      <c r="E11" s="45"/>
      <c r="F11" s="45"/>
      <c r="G11" s="45"/>
      <c r="H11" s="45"/>
      <c r="I11" s="45"/>
      <c r="J11" s="45"/>
      <c r="K11" s="45"/>
      <c r="L11" s="74"/>
      <c r="M11" s="45"/>
      <c r="N11" s="45"/>
      <c r="O11" s="45"/>
      <c r="P11" s="45"/>
      <c r="Q11" s="45"/>
      <c r="R11" s="48"/>
      <c r="T11" s="47"/>
      <c r="U11" s="47"/>
      <c r="V11" s="45"/>
      <c r="W11" s="47"/>
    </row>
    <row r="12" spans="1:23" ht="18" customHeight="1" x14ac:dyDescent="0.25">
      <c r="A12" s="43">
        <v>5</v>
      </c>
      <c r="B12" s="44" t="s">
        <v>2671</v>
      </c>
      <c r="C12" s="45"/>
      <c r="D12" s="45"/>
      <c r="E12" s="45"/>
      <c r="F12" s="45"/>
      <c r="G12" s="45"/>
      <c r="H12" s="45"/>
      <c r="I12" s="45"/>
      <c r="J12" s="45"/>
      <c r="K12" s="45"/>
      <c r="L12" s="74"/>
      <c r="M12" s="45"/>
      <c r="N12" s="45"/>
      <c r="O12" s="45"/>
      <c r="P12" s="45"/>
      <c r="Q12" s="45"/>
      <c r="R12" s="48"/>
      <c r="T12" s="47"/>
      <c r="U12" s="47"/>
      <c r="V12" s="45"/>
      <c r="W12" s="47"/>
    </row>
    <row r="13" spans="1:23" ht="15.75" customHeight="1" thickBot="1" x14ac:dyDescent="0.3">
      <c r="A13" s="131">
        <v>6</v>
      </c>
      <c r="B13" s="132" t="s">
        <v>2877</v>
      </c>
      <c r="C13" s="133"/>
      <c r="D13" s="133"/>
      <c r="E13" s="133"/>
      <c r="F13" s="133"/>
      <c r="G13" s="133"/>
      <c r="H13" s="133"/>
      <c r="I13" s="133"/>
      <c r="J13" s="133"/>
      <c r="K13" s="133"/>
      <c r="L13" s="134"/>
      <c r="M13" s="133"/>
      <c r="N13" s="133"/>
      <c r="O13" s="133"/>
      <c r="P13" s="133"/>
      <c r="Q13" s="133"/>
      <c r="R13" s="135"/>
      <c r="T13" s="47"/>
      <c r="U13" s="47"/>
      <c r="V13" s="45"/>
      <c r="W13" s="47"/>
    </row>
    <row r="14" spans="1:23" s="49" customFormat="1" ht="21.75" customHeight="1" thickBot="1" x14ac:dyDescent="0.3">
      <c r="A14" s="136"/>
      <c r="B14" s="137" t="s">
        <v>8</v>
      </c>
      <c r="C14" s="138">
        <f t="shared" ref="C14:M14" si="0">SUM(C8:C13)</f>
        <v>0</v>
      </c>
      <c r="D14" s="138">
        <f t="shared" si="0"/>
        <v>0</v>
      </c>
      <c r="E14" s="138">
        <f t="shared" si="0"/>
        <v>0</v>
      </c>
      <c r="F14" s="138">
        <f t="shared" si="0"/>
        <v>0</v>
      </c>
      <c r="G14" s="138">
        <f t="shared" si="0"/>
        <v>0</v>
      </c>
      <c r="H14" s="138">
        <f t="shared" si="0"/>
        <v>0</v>
      </c>
      <c r="I14" s="138">
        <f t="shared" si="0"/>
        <v>0</v>
      </c>
      <c r="J14" s="138">
        <f t="shared" si="0"/>
        <v>0</v>
      </c>
      <c r="K14" s="138">
        <f t="shared" si="0"/>
        <v>0</v>
      </c>
      <c r="L14" s="139">
        <f t="shared" si="0"/>
        <v>0</v>
      </c>
      <c r="M14" s="138">
        <f t="shared" si="0"/>
        <v>0</v>
      </c>
      <c r="N14" s="138"/>
      <c r="O14" s="138">
        <f>SUM(O8:O13)</f>
        <v>0</v>
      </c>
      <c r="P14" s="140">
        <f>SUM(P8:P13)</f>
        <v>0</v>
      </c>
      <c r="Q14" s="140">
        <f>SUM(Q8:Q13)</f>
        <v>0</v>
      </c>
      <c r="R14" s="141">
        <f>SUM(R8:R13)</f>
        <v>0</v>
      </c>
      <c r="T14" s="50"/>
      <c r="U14" s="47"/>
      <c r="V14" s="51"/>
      <c r="W14" s="47"/>
    </row>
    <row r="15" spans="1:23" ht="55.5" customHeight="1" x14ac:dyDescent="0.25">
      <c r="B15" s="79"/>
      <c r="C15" s="80" t="s">
        <v>2878</v>
      </c>
      <c r="D15" s="80"/>
      <c r="E15" s="80"/>
      <c r="F15" s="80"/>
      <c r="G15" s="80"/>
      <c r="H15" s="80"/>
      <c r="I15" s="80"/>
      <c r="J15" s="80"/>
      <c r="K15" s="80"/>
      <c r="L15" s="80"/>
      <c r="M15" s="80"/>
      <c r="R15" s="53"/>
    </row>
    <row r="16" spans="1:23" ht="55.5" customHeight="1" x14ac:dyDescent="0.25">
      <c r="C16" s="53"/>
      <c r="D16" s="53"/>
      <c r="M16" s="53"/>
      <c r="N16" s="53"/>
      <c r="R16" s="53"/>
    </row>
    <row r="17" spans="1:18" ht="55.5" customHeight="1" x14ac:dyDescent="0.25">
      <c r="A17" s="49"/>
      <c r="B17" s="49"/>
      <c r="C17" s="177"/>
      <c r="D17" s="177"/>
      <c r="E17" s="177"/>
      <c r="F17" s="177"/>
      <c r="G17" s="177"/>
      <c r="H17" s="177"/>
      <c r="I17" s="177"/>
      <c r="J17" s="49"/>
      <c r="K17" s="49"/>
      <c r="L17" s="49"/>
      <c r="M17" s="178"/>
      <c r="N17" s="178"/>
      <c r="O17" s="178"/>
      <c r="P17" s="64"/>
      <c r="Q17" s="64"/>
      <c r="R17" s="64"/>
    </row>
    <row r="18" spans="1:18" ht="55.5" customHeight="1" x14ac:dyDescent="0.25">
      <c r="A18" s="49"/>
      <c r="B18" s="49"/>
      <c r="C18" s="65"/>
      <c r="D18" s="65"/>
      <c r="E18" s="65"/>
      <c r="F18" s="65"/>
      <c r="G18" s="65"/>
      <c r="H18" s="65"/>
      <c r="I18" s="65"/>
      <c r="J18" s="49"/>
      <c r="K18" s="49"/>
      <c r="L18" s="66"/>
      <c r="M18" s="66"/>
      <c r="N18" s="66"/>
      <c r="O18" s="49"/>
      <c r="P18" s="49"/>
      <c r="Q18" s="49"/>
      <c r="R18" s="67"/>
    </row>
    <row r="19" spans="1:18" ht="55.5" customHeight="1" x14ac:dyDescent="0.25">
      <c r="A19" s="66"/>
      <c r="B19" s="49"/>
      <c r="C19" s="65"/>
      <c r="D19" s="65"/>
      <c r="E19" s="65"/>
      <c r="F19" s="65"/>
      <c r="G19" s="65"/>
      <c r="H19" s="65"/>
      <c r="I19" s="65"/>
      <c r="J19" s="66"/>
      <c r="K19" s="66"/>
      <c r="L19" s="66"/>
      <c r="M19" s="66"/>
      <c r="N19" s="66"/>
      <c r="O19" s="66"/>
      <c r="P19" s="66"/>
      <c r="Q19" s="82"/>
      <c r="R19" s="66"/>
    </row>
    <row r="20" spans="1:18" ht="55.5" customHeight="1" x14ac:dyDescent="0.25">
      <c r="C20" s="177"/>
      <c r="D20" s="177"/>
      <c r="E20" s="177"/>
      <c r="F20" s="177"/>
      <c r="G20" s="177"/>
      <c r="H20" s="177"/>
      <c r="I20" s="177"/>
      <c r="M20" s="179"/>
      <c r="N20" s="179"/>
      <c r="O20" s="178"/>
    </row>
    <row r="21" spans="1:18" ht="55.5" customHeight="1" x14ac:dyDescent="0.25">
      <c r="C21" s="68"/>
      <c r="D21" s="68"/>
      <c r="E21" s="68"/>
      <c r="F21" s="68"/>
      <c r="G21" s="68"/>
      <c r="H21" s="68"/>
      <c r="I21" s="68"/>
    </row>
    <row r="22" spans="1:18" ht="55.5" customHeight="1" x14ac:dyDescent="0.25">
      <c r="C22" s="68"/>
      <c r="D22" s="68"/>
      <c r="E22" s="68"/>
      <c r="F22" s="68"/>
      <c r="G22" s="68"/>
      <c r="H22" s="68"/>
      <c r="I22" s="68"/>
    </row>
    <row r="23" spans="1:18" ht="55.5" customHeight="1" x14ac:dyDescent="0.25">
      <c r="C23" s="177"/>
      <c r="D23" s="177"/>
      <c r="E23" s="177"/>
      <c r="F23" s="177"/>
      <c r="G23" s="177"/>
      <c r="H23" s="177"/>
      <c r="I23" s="177"/>
      <c r="M23" s="178"/>
      <c r="N23" s="178"/>
      <c r="O23" s="178"/>
    </row>
    <row r="24" spans="1:18" ht="55.5" customHeight="1" x14ac:dyDescent="0.25">
      <c r="C24" s="68"/>
      <c r="D24" s="68"/>
      <c r="E24" s="68"/>
      <c r="F24" s="68"/>
      <c r="G24" s="68"/>
      <c r="H24" s="68"/>
      <c r="I24" s="68"/>
    </row>
  </sheetData>
  <mergeCells count="8">
    <mergeCell ref="A2:R2"/>
    <mergeCell ref="C17:I17"/>
    <mergeCell ref="C20:I20"/>
    <mergeCell ref="C23:I23"/>
    <mergeCell ref="M17:O17"/>
    <mergeCell ref="M20:O20"/>
    <mergeCell ref="M23:O23"/>
    <mergeCell ref="A3:R4"/>
  </mergeCells>
  <printOptions horizontalCentered="1" verticalCentered="1"/>
  <pageMargins left="0.39370078740157483" right="0.19685039370078741" top="0.39370078740157483" bottom="0.39370078740157483" header="0.31496062992125984" footer="0.31496062992125984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O37"/>
  <sheetViews>
    <sheetView view="pageBreakPreview" zoomScaleSheetLayoutView="100" workbookViewId="0">
      <selection sqref="A1:C1"/>
    </sheetView>
  </sheetViews>
  <sheetFormatPr defaultColWidth="9.140625" defaultRowHeight="12.75" x14ac:dyDescent="0.2"/>
  <cols>
    <col min="1" max="1" width="6" style="1" customWidth="1"/>
    <col min="2" max="2" width="90.28515625" style="1" customWidth="1"/>
    <col min="3" max="3" width="22.140625" style="1" customWidth="1"/>
    <col min="4" max="4" width="22.42578125" style="1" hidden="1" customWidth="1"/>
    <col min="5" max="5" width="15.85546875" style="1" hidden="1" customWidth="1"/>
    <col min="6" max="6" width="10.28515625" style="1" hidden="1" customWidth="1"/>
    <col min="7" max="7" width="13.28515625" style="1" hidden="1" customWidth="1"/>
    <col min="8" max="8" width="14" style="1" hidden="1" customWidth="1"/>
    <col min="9" max="9" width="20.28515625" style="1" customWidth="1"/>
    <col min="10" max="16384" width="9.140625" style="1"/>
  </cols>
  <sheetData>
    <row r="1" spans="1:67" ht="31.5" customHeight="1" x14ac:dyDescent="0.2">
      <c r="A1" s="145" t="s">
        <v>48</v>
      </c>
      <c r="B1" s="145"/>
      <c r="C1" s="145"/>
    </row>
    <row r="2" spans="1:67" ht="54.75" customHeight="1" x14ac:dyDescent="0.2">
      <c r="A2" s="187" t="s">
        <v>2883</v>
      </c>
      <c r="B2" s="187"/>
      <c r="C2" s="18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  <c r="BM2" s="117"/>
      <c r="BN2" s="117"/>
      <c r="BO2" s="117"/>
    </row>
    <row r="3" spans="1:67" ht="33.75" customHeight="1" thickBot="1" x14ac:dyDescent="0.25">
      <c r="A3" s="188" t="s">
        <v>2892</v>
      </c>
      <c r="B3" s="188"/>
      <c r="C3" s="188"/>
    </row>
    <row r="4" spans="1:67" ht="15.6" customHeight="1" thickBot="1" x14ac:dyDescent="0.3">
      <c r="A4" s="147" t="s">
        <v>47</v>
      </c>
      <c r="B4" s="149" t="s">
        <v>46</v>
      </c>
      <c r="C4" s="31" t="s">
        <v>45</v>
      </c>
    </row>
    <row r="5" spans="1:67" ht="15.6" customHeight="1" thickBot="1" x14ac:dyDescent="0.3">
      <c r="A5" s="147"/>
      <c r="B5" s="149"/>
      <c r="C5" s="31" t="s">
        <v>44</v>
      </c>
    </row>
    <row r="6" spans="1:67" s="21" customFormat="1" ht="20.100000000000001" customHeight="1" thickBot="1" x14ac:dyDescent="0.25">
      <c r="A6" s="30">
        <v>1</v>
      </c>
      <c r="B6" s="29" t="s">
        <v>43</v>
      </c>
      <c r="C6" s="118">
        <f>СВОД!C14</f>
        <v>0</v>
      </c>
    </row>
    <row r="7" spans="1:67" s="21" customFormat="1" ht="20.100000000000001" customHeight="1" x14ac:dyDescent="0.2">
      <c r="A7" s="28">
        <v>2</v>
      </c>
      <c r="B7" s="25" t="s">
        <v>42</v>
      </c>
      <c r="C7" s="119">
        <f>СВОД!D14</f>
        <v>0</v>
      </c>
    </row>
    <row r="8" spans="1:67" s="21" customFormat="1" ht="18" customHeight="1" thickBot="1" x14ac:dyDescent="0.25">
      <c r="A8" s="24" t="s">
        <v>0</v>
      </c>
      <c r="B8" s="56" t="s">
        <v>40</v>
      </c>
      <c r="C8" s="120">
        <f>C7*5%</f>
        <v>0</v>
      </c>
    </row>
    <row r="9" spans="1:67" s="21" customFormat="1" ht="20.100000000000001" customHeight="1" x14ac:dyDescent="0.2">
      <c r="A9" s="22">
        <v>5</v>
      </c>
      <c r="B9" s="25" t="s">
        <v>35</v>
      </c>
      <c r="C9" s="119">
        <f>СВОД!J14</f>
        <v>0</v>
      </c>
      <c r="F9" s="75" t="e">
        <f>C9+C10+#REF!</f>
        <v>#REF!</v>
      </c>
      <c r="G9" s="76" t="e">
        <f>F9*1.15</f>
        <v>#REF!</v>
      </c>
      <c r="H9" s="77">
        <f>379067150.16*1.15</f>
        <v>435927222.68400002</v>
      </c>
    </row>
    <row r="10" spans="1:67" s="21" customFormat="1" ht="18" customHeight="1" thickBot="1" x14ac:dyDescent="0.25">
      <c r="A10" s="24" t="s">
        <v>6</v>
      </c>
      <c r="B10" s="56" t="s">
        <v>34</v>
      </c>
      <c r="C10" s="120">
        <f>C9*2%</f>
        <v>0</v>
      </c>
    </row>
    <row r="11" spans="1:67" s="21" customFormat="1" ht="20.100000000000001" customHeight="1" x14ac:dyDescent="0.2">
      <c r="A11" s="22">
        <v>6</v>
      </c>
      <c r="B11" s="32" t="s">
        <v>2881</v>
      </c>
      <c r="C11" s="119">
        <f>СВОД!M14</f>
        <v>0</v>
      </c>
      <c r="D11" s="21">
        <f>12826.753/1.25</f>
        <v>10261.402400000001</v>
      </c>
    </row>
    <row r="12" spans="1:67" s="21" customFormat="1" ht="20.100000000000001" customHeight="1" thickBot="1" x14ac:dyDescent="0.25">
      <c r="A12" s="33">
        <v>7</v>
      </c>
      <c r="B12" s="34" t="s">
        <v>2882</v>
      </c>
      <c r="C12" s="121"/>
    </row>
    <row r="13" spans="1:67" ht="21.95" customHeight="1" thickBot="1" x14ac:dyDescent="0.25">
      <c r="A13" s="20"/>
      <c r="B13" s="55" t="s">
        <v>32</v>
      </c>
      <c r="C13" s="122">
        <f>SUM(C6:C12)</f>
        <v>0</v>
      </c>
    </row>
    <row r="14" spans="1:67" ht="24" customHeight="1" thickBot="1" x14ac:dyDescent="0.25">
      <c r="A14" s="18">
        <v>8</v>
      </c>
      <c r="B14" s="17" t="s">
        <v>2885</v>
      </c>
      <c r="C14" s="123">
        <f>(C13-(C9+C10))*0.19</f>
        <v>0</v>
      </c>
      <c r="J14" s="57">
        <v>0.17</v>
      </c>
    </row>
    <row r="15" spans="1:67" ht="21.95" customHeight="1" x14ac:dyDescent="0.2">
      <c r="A15" s="15"/>
      <c r="B15" s="54" t="s">
        <v>31</v>
      </c>
      <c r="C15" s="124">
        <f>C13+C14</f>
        <v>0</v>
      </c>
      <c r="D15" s="14">
        <f>СВОД!R14</f>
        <v>0</v>
      </c>
      <c r="E15" s="14">
        <f>C15-D15</f>
        <v>0</v>
      </c>
    </row>
    <row r="16" spans="1:67" ht="15.75" customHeight="1" x14ac:dyDescent="0.2">
      <c r="A16" s="155">
        <v>10</v>
      </c>
      <c r="B16" s="169" t="s">
        <v>27</v>
      </c>
      <c r="C16" s="185">
        <f>C15*0.4*0.8/100</f>
        <v>0</v>
      </c>
    </row>
    <row r="17" spans="1:8" ht="15.75" customHeight="1" thickBot="1" x14ac:dyDescent="0.25">
      <c r="A17" s="156"/>
      <c r="B17" s="170"/>
      <c r="C17" s="186"/>
    </row>
    <row r="18" spans="1:8" ht="16.5" hidden="1" customHeight="1" thickBot="1" x14ac:dyDescent="0.25">
      <c r="A18" s="83"/>
      <c r="B18" s="84"/>
      <c r="C18" s="125"/>
    </row>
    <row r="19" spans="1:8" ht="11.25" customHeight="1" x14ac:dyDescent="0.2">
      <c r="A19" s="151"/>
      <c r="B19" s="153" t="s">
        <v>25</v>
      </c>
      <c r="C19" s="182">
        <f>SUM(C15:C18)</f>
        <v>0</v>
      </c>
    </row>
    <row r="20" spans="1:8" ht="11.25" customHeight="1" thickBot="1" x14ac:dyDescent="0.25">
      <c r="A20" s="152"/>
      <c r="B20" s="154"/>
      <c r="C20" s="183"/>
    </row>
    <row r="21" spans="1:8" ht="11.25" customHeight="1" thickBot="1" x14ac:dyDescent="0.25">
      <c r="A21" s="158"/>
      <c r="B21" s="153" t="s">
        <v>57</v>
      </c>
      <c r="C21" s="184">
        <f>C19*F21</f>
        <v>0</v>
      </c>
      <c r="F21" s="57">
        <v>0.15</v>
      </c>
    </row>
    <row r="22" spans="1:8" ht="11.25" customHeight="1" thickBot="1" x14ac:dyDescent="0.25">
      <c r="A22" s="159"/>
      <c r="B22" s="154"/>
      <c r="C22" s="184"/>
      <c r="E22" s="35">
        <v>0.15</v>
      </c>
    </row>
    <row r="23" spans="1:8" ht="11.25" customHeight="1" thickBot="1" x14ac:dyDescent="0.25">
      <c r="A23" s="150"/>
      <c r="B23" s="164" t="s">
        <v>24</v>
      </c>
      <c r="C23" s="181">
        <f>SUM(C19:C22)</f>
        <v>0</v>
      </c>
      <c r="G23" s="1">
        <v>1698438997.6422422</v>
      </c>
      <c r="H23" s="14">
        <f>G23-C23</f>
        <v>1698438997.6422422</v>
      </c>
    </row>
    <row r="24" spans="1:8" ht="11.25" customHeight="1" thickBot="1" x14ac:dyDescent="0.25">
      <c r="A24" s="150"/>
      <c r="B24" s="164"/>
      <c r="C24" s="181"/>
    </row>
    <row r="25" spans="1:8" s="3" customFormat="1" ht="56.25" customHeight="1" x14ac:dyDescent="0.2">
      <c r="A25" s="6"/>
      <c r="B25" s="79"/>
      <c r="C25" s="81"/>
    </row>
    <row r="26" spans="1:8" s="3" customFormat="1" ht="15.75" x14ac:dyDescent="0.2">
      <c r="A26" s="6"/>
      <c r="B26" s="5"/>
      <c r="C26" s="4"/>
    </row>
    <row r="27" spans="1:8" s="3" customFormat="1" ht="15.75" x14ac:dyDescent="0.2">
      <c r="A27" s="6"/>
      <c r="B27" s="5"/>
      <c r="C27" s="4"/>
    </row>
    <row r="28" spans="1:8" s="3" customFormat="1" ht="21.75" customHeight="1" x14ac:dyDescent="0.2">
      <c r="A28" s="173"/>
      <c r="B28" s="173"/>
      <c r="C28" s="173"/>
    </row>
    <row r="29" spans="1:8" s="3" customFormat="1" ht="21.75" customHeight="1" x14ac:dyDescent="0.2">
      <c r="A29" s="6"/>
      <c r="B29" s="5"/>
      <c r="C29" s="4"/>
    </row>
    <row r="30" spans="1:8" s="3" customFormat="1" ht="21.75" customHeight="1" x14ac:dyDescent="0.2">
      <c r="A30" s="173"/>
      <c r="B30" s="173"/>
      <c r="C30" s="173"/>
    </row>
    <row r="31" spans="1:8" s="3" customFormat="1" ht="21.75" customHeight="1" x14ac:dyDescent="0.2">
      <c r="A31" s="6"/>
      <c r="B31" s="5"/>
      <c r="C31" s="4"/>
    </row>
    <row r="32" spans="1:8" s="3" customFormat="1" ht="21.75" customHeight="1" x14ac:dyDescent="0.2">
      <c r="A32" s="173"/>
      <c r="B32" s="173"/>
      <c r="C32" s="173"/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</sheetData>
  <mergeCells count="20">
    <mergeCell ref="A16:A17"/>
    <mergeCell ref="B16:B17"/>
    <mergeCell ref="C16:C17"/>
    <mergeCell ref="A1:C1"/>
    <mergeCell ref="A2:C2"/>
    <mergeCell ref="A3:C3"/>
    <mergeCell ref="A4:A5"/>
    <mergeCell ref="B4:B5"/>
    <mergeCell ref="A19:A20"/>
    <mergeCell ref="B19:B20"/>
    <mergeCell ref="C19:C20"/>
    <mergeCell ref="A21:A22"/>
    <mergeCell ref="B21:B22"/>
    <mergeCell ref="C21:C22"/>
    <mergeCell ref="A32:C32"/>
    <mergeCell ref="A23:A24"/>
    <mergeCell ref="B23:B24"/>
    <mergeCell ref="C23:C24"/>
    <mergeCell ref="A28:C28"/>
    <mergeCell ref="A30:C30"/>
  </mergeCells>
  <printOptions horizontalCentered="1"/>
  <pageMargins left="0.47244094488188981" right="0" top="0.59055118110236227" bottom="0" header="0.39370078740157483" footer="0"/>
  <pageSetup paperSize="9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4"/>
  <sheetViews>
    <sheetView showGridLines="0" tabSelected="1" topLeftCell="A148" zoomScale="90" zoomScaleNormal="90" workbookViewId="0">
      <selection sqref="A1:F1"/>
    </sheetView>
  </sheetViews>
  <sheetFormatPr defaultRowHeight="12.75" x14ac:dyDescent="0.2"/>
  <cols>
    <col min="1" max="1" width="6.42578125" style="86" customWidth="1"/>
    <col min="2" max="2" width="13.5703125" style="86" customWidth="1"/>
    <col min="3" max="3" width="50.28515625" style="86" customWidth="1"/>
    <col min="4" max="4" width="9" style="86" customWidth="1"/>
    <col min="5" max="6" width="11" style="86" customWidth="1"/>
    <col min="7" max="15" width="9.140625" style="86" hidden="1" customWidth="1"/>
    <col min="16" max="256" width="9.140625" style="86"/>
    <col min="257" max="257" width="6.42578125" style="86" customWidth="1"/>
    <col min="258" max="258" width="13.5703125" style="86" customWidth="1"/>
    <col min="259" max="259" width="50.28515625" style="86" customWidth="1"/>
    <col min="260" max="260" width="9" style="86" customWidth="1"/>
    <col min="261" max="262" width="11" style="86" customWidth="1"/>
    <col min="263" max="512" width="9.140625" style="86"/>
    <col min="513" max="513" width="6.42578125" style="86" customWidth="1"/>
    <col min="514" max="514" width="13.5703125" style="86" customWidth="1"/>
    <col min="515" max="515" width="50.28515625" style="86" customWidth="1"/>
    <col min="516" max="516" width="9" style="86" customWidth="1"/>
    <col min="517" max="518" width="11" style="86" customWidth="1"/>
    <col min="519" max="768" width="9.140625" style="86"/>
    <col min="769" max="769" width="6.42578125" style="86" customWidth="1"/>
    <col min="770" max="770" width="13.5703125" style="86" customWidth="1"/>
    <col min="771" max="771" width="50.28515625" style="86" customWidth="1"/>
    <col min="772" max="772" width="9" style="86" customWidth="1"/>
    <col min="773" max="774" width="11" style="86" customWidth="1"/>
    <col min="775" max="1024" width="9.140625" style="86"/>
    <col min="1025" max="1025" width="6.42578125" style="86" customWidth="1"/>
    <col min="1026" max="1026" width="13.5703125" style="86" customWidth="1"/>
    <col min="1027" max="1027" width="50.28515625" style="86" customWidth="1"/>
    <col min="1028" max="1028" width="9" style="86" customWidth="1"/>
    <col min="1029" max="1030" width="11" style="86" customWidth="1"/>
    <col min="1031" max="1280" width="9.140625" style="86"/>
    <col min="1281" max="1281" width="6.42578125" style="86" customWidth="1"/>
    <col min="1282" max="1282" width="13.5703125" style="86" customWidth="1"/>
    <col min="1283" max="1283" width="50.28515625" style="86" customWidth="1"/>
    <col min="1284" max="1284" width="9" style="86" customWidth="1"/>
    <col min="1285" max="1286" width="11" style="86" customWidth="1"/>
    <col min="1287" max="1536" width="9.140625" style="86"/>
    <col min="1537" max="1537" width="6.42578125" style="86" customWidth="1"/>
    <col min="1538" max="1538" width="13.5703125" style="86" customWidth="1"/>
    <col min="1539" max="1539" width="50.28515625" style="86" customWidth="1"/>
    <col min="1540" max="1540" width="9" style="86" customWidth="1"/>
    <col min="1541" max="1542" width="11" style="86" customWidth="1"/>
    <col min="1543" max="1792" width="9.140625" style="86"/>
    <col min="1793" max="1793" width="6.42578125" style="86" customWidth="1"/>
    <col min="1794" max="1794" width="13.5703125" style="86" customWidth="1"/>
    <col min="1795" max="1795" width="50.28515625" style="86" customWidth="1"/>
    <col min="1796" max="1796" width="9" style="86" customWidth="1"/>
    <col min="1797" max="1798" width="11" style="86" customWidth="1"/>
    <col min="1799" max="2048" width="9.140625" style="86"/>
    <col min="2049" max="2049" width="6.42578125" style="86" customWidth="1"/>
    <col min="2050" max="2050" width="13.5703125" style="86" customWidth="1"/>
    <col min="2051" max="2051" width="50.28515625" style="86" customWidth="1"/>
    <col min="2052" max="2052" width="9" style="86" customWidth="1"/>
    <col min="2053" max="2054" width="11" style="86" customWidth="1"/>
    <col min="2055" max="2304" width="9.140625" style="86"/>
    <col min="2305" max="2305" width="6.42578125" style="86" customWidth="1"/>
    <col min="2306" max="2306" width="13.5703125" style="86" customWidth="1"/>
    <col min="2307" max="2307" width="50.28515625" style="86" customWidth="1"/>
    <col min="2308" max="2308" width="9" style="86" customWidth="1"/>
    <col min="2309" max="2310" width="11" style="86" customWidth="1"/>
    <col min="2311" max="2560" width="9.140625" style="86"/>
    <col min="2561" max="2561" width="6.42578125" style="86" customWidth="1"/>
    <col min="2562" max="2562" width="13.5703125" style="86" customWidth="1"/>
    <col min="2563" max="2563" width="50.28515625" style="86" customWidth="1"/>
    <col min="2564" max="2564" width="9" style="86" customWidth="1"/>
    <col min="2565" max="2566" width="11" style="86" customWidth="1"/>
    <col min="2567" max="2816" width="9.140625" style="86"/>
    <col min="2817" max="2817" width="6.42578125" style="86" customWidth="1"/>
    <col min="2818" max="2818" width="13.5703125" style="86" customWidth="1"/>
    <col min="2819" max="2819" width="50.28515625" style="86" customWidth="1"/>
    <col min="2820" max="2820" width="9" style="86" customWidth="1"/>
    <col min="2821" max="2822" width="11" style="86" customWidth="1"/>
    <col min="2823" max="3072" width="9.140625" style="86"/>
    <col min="3073" max="3073" width="6.42578125" style="86" customWidth="1"/>
    <col min="3074" max="3074" width="13.5703125" style="86" customWidth="1"/>
    <col min="3075" max="3075" width="50.28515625" style="86" customWidth="1"/>
    <col min="3076" max="3076" width="9" style="86" customWidth="1"/>
    <col min="3077" max="3078" width="11" style="86" customWidth="1"/>
    <col min="3079" max="3328" width="9.140625" style="86"/>
    <col min="3329" max="3329" width="6.42578125" style="86" customWidth="1"/>
    <col min="3330" max="3330" width="13.5703125" style="86" customWidth="1"/>
    <col min="3331" max="3331" width="50.28515625" style="86" customWidth="1"/>
    <col min="3332" max="3332" width="9" style="86" customWidth="1"/>
    <col min="3333" max="3334" width="11" style="86" customWidth="1"/>
    <col min="3335" max="3584" width="9.140625" style="86"/>
    <col min="3585" max="3585" width="6.42578125" style="86" customWidth="1"/>
    <col min="3586" max="3586" width="13.5703125" style="86" customWidth="1"/>
    <col min="3587" max="3587" width="50.28515625" style="86" customWidth="1"/>
    <col min="3588" max="3588" width="9" style="86" customWidth="1"/>
    <col min="3589" max="3590" width="11" style="86" customWidth="1"/>
    <col min="3591" max="3840" width="9.140625" style="86"/>
    <col min="3841" max="3841" width="6.42578125" style="86" customWidth="1"/>
    <col min="3842" max="3842" width="13.5703125" style="86" customWidth="1"/>
    <col min="3843" max="3843" width="50.28515625" style="86" customWidth="1"/>
    <col min="3844" max="3844" width="9" style="86" customWidth="1"/>
    <col min="3845" max="3846" width="11" style="86" customWidth="1"/>
    <col min="3847" max="4096" width="9.140625" style="86"/>
    <col min="4097" max="4097" width="6.42578125" style="86" customWidth="1"/>
    <col min="4098" max="4098" width="13.5703125" style="86" customWidth="1"/>
    <col min="4099" max="4099" width="50.28515625" style="86" customWidth="1"/>
    <col min="4100" max="4100" width="9" style="86" customWidth="1"/>
    <col min="4101" max="4102" width="11" style="86" customWidth="1"/>
    <col min="4103" max="4352" width="9.140625" style="86"/>
    <col min="4353" max="4353" width="6.42578125" style="86" customWidth="1"/>
    <col min="4354" max="4354" width="13.5703125" style="86" customWidth="1"/>
    <col min="4355" max="4355" width="50.28515625" style="86" customWidth="1"/>
    <col min="4356" max="4356" width="9" style="86" customWidth="1"/>
    <col min="4357" max="4358" width="11" style="86" customWidth="1"/>
    <col min="4359" max="4608" width="9.140625" style="86"/>
    <col min="4609" max="4609" width="6.42578125" style="86" customWidth="1"/>
    <col min="4610" max="4610" width="13.5703125" style="86" customWidth="1"/>
    <col min="4611" max="4611" width="50.28515625" style="86" customWidth="1"/>
    <col min="4612" max="4612" width="9" style="86" customWidth="1"/>
    <col min="4613" max="4614" width="11" style="86" customWidth="1"/>
    <col min="4615" max="4864" width="9.140625" style="86"/>
    <col min="4865" max="4865" width="6.42578125" style="86" customWidth="1"/>
    <col min="4866" max="4866" width="13.5703125" style="86" customWidth="1"/>
    <col min="4867" max="4867" width="50.28515625" style="86" customWidth="1"/>
    <col min="4868" max="4868" width="9" style="86" customWidth="1"/>
    <col min="4869" max="4870" width="11" style="86" customWidth="1"/>
    <col min="4871" max="5120" width="9.140625" style="86"/>
    <col min="5121" max="5121" width="6.42578125" style="86" customWidth="1"/>
    <col min="5122" max="5122" width="13.5703125" style="86" customWidth="1"/>
    <col min="5123" max="5123" width="50.28515625" style="86" customWidth="1"/>
    <col min="5124" max="5124" width="9" style="86" customWidth="1"/>
    <col min="5125" max="5126" width="11" style="86" customWidth="1"/>
    <col min="5127" max="5376" width="9.140625" style="86"/>
    <col min="5377" max="5377" width="6.42578125" style="86" customWidth="1"/>
    <col min="5378" max="5378" width="13.5703125" style="86" customWidth="1"/>
    <col min="5379" max="5379" width="50.28515625" style="86" customWidth="1"/>
    <col min="5380" max="5380" width="9" style="86" customWidth="1"/>
    <col min="5381" max="5382" width="11" style="86" customWidth="1"/>
    <col min="5383" max="5632" width="9.140625" style="86"/>
    <col min="5633" max="5633" width="6.42578125" style="86" customWidth="1"/>
    <col min="5634" max="5634" width="13.5703125" style="86" customWidth="1"/>
    <col min="5635" max="5635" width="50.28515625" style="86" customWidth="1"/>
    <col min="5636" max="5636" width="9" style="86" customWidth="1"/>
    <col min="5637" max="5638" width="11" style="86" customWidth="1"/>
    <col min="5639" max="5888" width="9.140625" style="86"/>
    <col min="5889" max="5889" width="6.42578125" style="86" customWidth="1"/>
    <col min="5890" max="5890" width="13.5703125" style="86" customWidth="1"/>
    <col min="5891" max="5891" width="50.28515625" style="86" customWidth="1"/>
    <col min="5892" max="5892" width="9" style="86" customWidth="1"/>
    <col min="5893" max="5894" width="11" style="86" customWidth="1"/>
    <col min="5895" max="6144" width="9.140625" style="86"/>
    <col min="6145" max="6145" width="6.42578125" style="86" customWidth="1"/>
    <col min="6146" max="6146" width="13.5703125" style="86" customWidth="1"/>
    <col min="6147" max="6147" width="50.28515625" style="86" customWidth="1"/>
    <col min="6148" max="6148" width="9" style="86" customWidth="1"/>
    <col min="6149" max="6150" width="11" style="86" customWidth="1"/>
    <col min="6151" max="6400" width="9.140625" style="86"/>
    <col min="6401" max="6401" width="6.42578125" style="86" customWidth="1"/>
    <col min="6402" max="6402" width="13.5703125" style="86" customWidth="1"/>
    <col min="6403" max="6403" width="50.28515625" style="86" customWidth="1"/>
    <col min="6404" max="6404" width="9" style="86" customWidth="1"/>
    <col min="6405" max="6406" width="11" style="86" customWidth="1"/>
    <col min="6407" max="6656" width="9.140625" style="86"/>
    <col min="6657" max="6657" width="6.42578125" style="86" customWidth="1"/>
    <col min="6658" max="6658" width="13.5703125" style="86" customWidth="1"/>
    <col min="6659" max="6659" width="50.28515625" style="86" customWidth="1"/>
    <col min="6660" max="6660" width="9" style="86" customWidth="1"/>
    <col min="6661" max="6662" width="11" style="86" customWidth="1"/>
    <col min="6663" max="6912" width="9.140625" style="86"/>
    <col min="6913" max="6913" width="6.42578125" style="86" customWidth="1"/>
    <col min="6914" max="6914" width="13.5703125" style="86" customWidth="1"/>
    <col min="6915" max="6915" width="50.28515625" style="86" customWidth="1"/>
    <col min="6916" max="6916" width="9" style="86" customWidth="1"/>
    <col min="6917" max="6918" width="11" style="86" customWidth="1"/>
    <col min="6919" max="7168" width="9.140625" style="86"/>
    <col min="7169" max="7169" width="6.42578125" style="86" customWidth="1"/>
    <col min="7170" max="7170" width="13.5703125" style="86" customWidth="1"/>
    <col min="7171" max="7171" width="50.28515625" style="86" customWidth="1"/>
    <col min="7172" max="7172" width="9" style="86" customWidth="1"/>
    <col min="7173" max="7174" width="11" style="86" customWidth="1"/>
    <col min="7175" max="7424" width="9.140625" style="86"/>
    <col min="7425" max="7425" width="6.42578125" style="86" customWidth="1"/>
    <col min="7426" max="7426" width="13.5703125" style="86" customWidth="1"/>
    <col min="7427" max="7427" width="50.28515625" style="86" customWidth="1"/>
    <col min="7428" max="7428" width="9" style="86" customWidth="1"/>
    <col min="7429" max="7430" width="11" style="86" customWidth="1"/>
    <col min="7431" max="7680" width="9.140625" style="86"/>
    <col min="7681" max="7681" width="6.42578125" style="86" customWidth="1"/>
    <col min="7682" max="7682" width="13.5703125" style="86" customWidth="1"/>
    <col min="7683" max="7683" width="50.28515625" style="86" customWidth="1"/>
    <col min="7684" max="7684" width="9" style="86" customWidth="1"/>
    <col min="7685" max="7686" width="11" style="86" customWidth="1"/>
    <col min="7687" max="7936" width="9.140625" style="86"/>
    <col min="7937" max="7937" width="6.42578125" style="86" customWidth="1"/>
    <col min="7938" max="7938" width="13.5703125" style="86" customWidth="1"/>
    <col min="7939" max="7939" width="50.28515625" style="86" customWidth="1"/>
    <col min="7940" max="7940" width="9" style="86" customWidth="1"/>
    <col min="7941" max="7942" width="11" style="86" customWidth="1"/>
    <col min="7943" max="8192" width="9.140625" style="86"/>
    <col min="8193" max="8193" width="6.42578125" style="86" customWidth="1"/>
    <col min="8194" max="8194" width="13.5703125" style="86" customWidth="1"/>
    <col min="8195" max="8195" width="50.28515625" style="86" customWidth="1"/>
    <col min="8196" max="8196" width="9" style="86" customWidth="1"/>
    <col min="8197" max="8198" width="11" style="86" customWidth="1"/>
    <col min="8199" max="8448" width="9.140625" style="86"/>
    <col min="8449" max="8449" width="6.42578125" style="86" customWidth="1"/>
    <col min="8450" max="8450" width="13.5703125" style="86" customWidth="1"/>
    <col min="8451" max="8451" width="50.28515625" style="86" customWidth="1"/>
    <col min="8452" max="8452" width="9" style="86" customWidth="1"/>
    <col min="8453" max="8454" width="11" style="86" customWidth="1"/>
    <col min="8455" max="8704" width="9.140625" style="86"/>
    <col min="8705" max="8705" width="6.42578125" style="86" customWidth="1"/>
    <col min="8706" max="8706" width="13.5703125" style="86" customWidth="1"/>
    <col min="8707" max="8707" width="50.28515625" style="86" customWidth="1"/>
    <col min="8708" max="8708" width="9" style="86" customWidth="1"/>
    <col min="8709" max="8710" width="11" style="86" customWidth="1"/>
    <col min="8711" max="8960" width="9.140625" style="86"/>
    <col min="8961" max="8961" width="6.42578125" style="86" customWidth="1"/>
    <col min="8962" max="8962" width="13.5703125" style="86" customWidth="1"/>
    <col min="8963" max="8963" width="50.28515625" style="86" customWidth="1"/>
    <col min="8964" max="8964" width="9" style="86" customWidth="1"/>
    <col min="8965" max="8966" width="11" style="86" customWidth="1"/>
    <col min="8967" max="9216" width="9.140625" style="86"/>
    <col min="9217" max="9217" width="6.42578125" style="86" customWidth="1"/>
    <col min="9218" max="9218" width="13.5703125" style="86" customWidth="1"/>
    <col min="9219" max="9219" width="50.28515625" style="86" customWidth="1"/>
    <col min="9220" max="9220" width="9" style="86" customWidth="1"/>
    <col min="9221" max="9222" width="11" style="86" customWidth="1"/>
    <col min="9223" max="9472" width="9.140625" style="86"/>
    <col min="9473" max="9473" width="6.42578125" style="86" customWidth="1"/>
    <col min="9474" max="9474" width="13.5703125" style="86" customWidth="1"/>
    <col min="9475" max="9475" width="50.28515625" style="86" customWidth="1"/>
    <col min="9476" max="9476" width="9" style="86" customWidth="1"/>
    <col min="9477" max="9478" width="11" style="86" customWidth="1"/>
    <col min="9479" max="9728" width="9.140625" style="86"/>
    <col min="9729" max="9729" width="6.42578125" style="86" customWidth="1"/>
    <col min="9730" max="9730" width="13.5703125" style="86" customWidth="1"/>
    <col min="9731" max="9731" width="50.28515625" style="86" customWidth="1"/>
    <col min="9732" max="9732" width="9" style="86" customWidth="1"/>
    <col min="9733" max="9734" width="11" style="86" customWidth="1"/>
    <col min="9735" max="9984" width="9.140625" style="86"/>
    <col min="9985" max="9985" width="6.42578125" style="86" customWidth="1"/>
    <col min="9986" max="9986" width="13.5703125" style="86" customWidth="1"/>
    <col min="9987" max="9987" width="50.28515625" style="86" customWidth="1"/>
    <col min="9988" max="9988" width="9" style="86" customWidth="1"/>
    <col min="9989" max="9990" width="11" style="86" customWidth="1"/>
    <col min="9991" max="10240" width="9.140625" style="86"/>
    <col min="10241" max="10241" width="6.42578125" style="86" customWidth="1"/>
    <col min="10242" max="10242" width="13.5703125" style="86" customWidth="1"/>
    <col min="10243" max="10243" width="50.28515625" style="86" customWidth="1"/>
    <col min="10244" max="10244" width="9" style="86" customWidth="1"/>
    <col min="10245" max="10246" width="11" style="86" customWidth="1"/>
    <col min="10247" max="10496" width="9.140625" style="86"/>
    <col min="10497" max="10497" width="6.42578125" style="86" customWidth="1"/>
    <col min="10498" max="10498" width="13.5703125" style="86" customWidth="1"/>
    <col min="10499" max="10499" width="50.28515625" style="86" customWidth="1"/>
    <col min="10500" max="10500" width="9" style="86" customWidth="1"/>
    <col min="10501" max="10502" width="11" style="86" customWidth="1"/>
    <col min="10503" max="10752" width="9.140625" style="86"/>
    <col min="10753" max="10753" width="6.42578125" style="86" customWidth="1"/>
    <col min="10754" max="10754" width="13.5703125" style="86" customWidth="1"/>
    <col min="10755" max="10755" width="50.28515625" style="86" customWidth="1"/>
    <col min="10756" max="10756" width="9" style="86" customWidth="1"/>
    <col min="10757" max="10758" width="11" style="86" customWidth="1"/>
    <col min="10759" max="11008" width="9.140625" style="86"/>
    <col min="11009" max="11009" width="6.42578125" style="86" customWidth="1"/>
    <col min="11010" max="11010" width="13.5703125" style="86" customWidth="1"/>
    <col min="11011" max="11011" width="50.28515625" style="86" customWidth="1"/>
    <col min="11012" max="11012" width="9" style="86" customWidth="1"/>
    <col min="11013" max="11014" width="11" style="86" customWidth="1"/>
    <col min="11015" max="11264" width="9.140625" style="86"/>
    <col min="11265" max="11265" width="6.42578125" style="86" customWidth="1"/>
    <col min="11266" max="11266" width="13.5703125" style="86" customWidth="1"/>
    <col min="11267" max="11267" width="50.28515625" style="86" customWidth="1"/>
    <col min="11268" max="11268" width="9" style="86" customWidth="1"/>
    <col min="11269" max="11270" width="11" style="86" customWidth="1"/>
    <col min="11271" max="11520" width="9.140625" style="86"/>
    <col min="11521" max="11521" width="6.42578125" style="86" customWidth="1"/>
    <col min="11522" max="11522" width="13.5703125" style="86" customWidth="1"/>
    <col min="11523" max="11523" width="50.28515625" style="86" customWidth="1"/>
    <col min="11524" max="11524" width="9" style="86" customWidth="1"/>
    <col min="11525" max="11526" width="11" style="86" customWidth="1"/>
    <col min="11527" max="11776" width="9.140625" style="86"/>
    <col min="11777" max="11777" width="6.42578125" style="86" customWidth="1"/>
    <col min="11778" max="11778" width="13.5703125" style="86" customWidth="1"/>
    <col min="11779" max="11779" width="50.28515625" style="86" customWidth="1"/>
    <col min="11780" max="11780" width="9" style="86" customWidth="1"/>
    <col min="11781" max="11782" width="11" style="86" customWidth="1"/>
    <col min="11783" max="12032" width="9.140625" style="86"/>
    <col min="12033" max="12033" width="6.42578125" style="86" customWidth="1"/>
    <col min="12034" max="12034" width="13.5703125" style="86" customWidth="1"/>
    <col min="12035" max="12035" width="50.28515625" style="86" customWidth="1"/>
    <col min="12036" max="12036" width="9" style="86" customWidth="1"/>
    <col min="12037" max="12038" width="11" style="86" customWidth="1"/>
    <col min="12039" max="12288" width="9.140625" style="86"/>
    <col min="12289" max="12289" width="6.42578125" style="86" customWidth="1"/>
    <col min="12290" max="12290" width="13.5703125" style="86" customWidth="1"/>
    <col min="12291" max="12291" width="50.28515625" style="86" customWidth="1"/>
    <col min="12292" max="12292" width="9" style="86" customWidth="1"/>
    <col min="12293" max="12294" width="11" style="86" customWidth="1"/>
    <col min="12295" max="12544" width="9.140625" style="86"/>
    <col min="12545" max="12545" width="6.42578125" style="86" customWidth="1"/>
    <col min="12546" max="12546" width="13.5703125" style="86" customWidth="1"/>
    <col min="12547" max="12547" width="50.28515625" style="86" customWidth="1"/>
    <col min="12548" max="12548" width="9" style="86" customWidth="1"/>
    <col min="12549" max="12550" width="11" style="86" customWidth="1"/>
    <col min="12551" max="12800" width="9.140625" style="86"/>
    <col min="12801" max="12801" width="6.42578125" style="86" customWidth="1"/>
    <col min="12802" max="12802" width="13.5703125" style="86" customWidth="1"/>
    <col min="12803" max="12803" width="50.28515625" style="86" customWidth="1"/>
    <col min="12804" max="12804" width="9" style="86" customWidth="1"/>
    <col min="12805" max="12806" width="11" style="86" customWidth="1"/>
    <col min="12807" max="13056" width="9.140625" style="86"/>
    <col min="13057" max="13057" width="6.42578125" style="86" customWidth="1"/>
    <col min="13058" max="13058" width="13.5703125" style="86" customWidth="1"/>
    <col min="13059" max="13059" width="50.28515625" style="86" customWidth="1"/>
    <col min="13060" max="13060" width="9" style="86" customWidth="1"/>
    <col min="13061" max="13062" width="11" style="86" customWidth="1"/>
    <col min="13063" max="13312" width="9.140625" style="86"/>
    <col min="13313" max="13313" width="6.42578125" style="86" customWidth="1"/>
    <col min="13314" max="13314" width="13.5703125" style="86" customWidth="1"/>
    <col min="13315" max="13315" width="50.28515625" style="86" customWidth="1"/>
    <col min="13316" max="13316" width="9" style="86" customWidth="1"/>
    <col min="13317" max="13318" width="11" style="86" customWidth="1"/>
    <col min="13319" max="13568" width="9.140625" style="86"/>
    <col min="13569" max="13569" width="6.42578125" style="86" customWidth="1"/>
    <col min="13570" max="13570" width="13.5703125" style="86" customWidth="1"/>
    <col min="13571" max="13571" width="50.28515625" style="86" customWidth="1"/>
    <col min="13572" max="13572" width="9" style="86" customWidth="1"/>
    <col min="13573" max="13574" width="11" style="86" customWidth="1"/>
    <col min="13575" max="13824" width="9.140625" style="86"/>
    <col min="13825" max="13825" width="6.42578125" style="86" customWidth="1"/>
    <col min="13826" max="13826" width="13.5703125" style="86" customWidth="1"/>
    <col min="13827" max="13827" width="50.28515625" style="86" customWidth="1"/>
    <col min="13828" max="13828" width="9" style="86" customWidth="1"/>
    <col min="13829" max="13830" width="11" style="86" customWidth="1"/>
    <col min="13831" max="14080" width="9.140625" style="86"/>
    <col min="14081" max="14081" width="6.42578125" style="86" customWidth="1"/>
    <col min="14082" max="14082" width="13.5703125" style="86" customWidth="1"/>
    <col min="14083" max="14083" width="50.28515625" style="86" customWidth="1"/>
    <col min="14084" max="14084" width="9" style="86" customWidth="1"/>
    <col min="14085" max="14086" width="11" style="86" customWidth="1"/>
    <col min="14087" max="14336" width="9.140625" style="86"/>
    <col min="14337" max="14337" width="6.42578125" style="86" customWidth="1"/>
    <col min="14338" max="14338" width="13.5703125" style="86" customWidth="1"/>
    <col min="14339" max="14339" width="50.28515625" style="86" customWidth="1"/>
    <col min="14340" max="14340" width="9" style="86" customWidth="1"/>
    <col min="14341" max="14342" width="11" style="86" customWidth="1"/>
    <col min="14343" max="14592" width="9.140625" style="86"/>
    <col min="14593" max="14593" width="6.42578125" style="86" customWidth="1"/>
    <col min="14594" max="14594" width="13.5703125" style="86" customWidth="1"/>
    <col min="14595" max="14595" width="50.28515625" style="86" customWidth="1"/>
    <col min="14596" max="14596" width="9" style="86" customWidth="1"/>
    <col min="14597" max="14598" width="11" style="86" customWidth="1"/>
    <col min="14599" max="14848" width="9.140625" style="86"/>
    <col min="14849" max="14849" width="6.42578125" style="86" customWidth="1"/>
    <col min="14850" max="14850" width="13.5703125" style="86" customWidth="1"/>
    <col min="14851" max="14851" width="50.28515625" style="86" customWidth="1"/>
    <col min="14852" max="14852" width="9" style="86" customWidth="1"/>
    <col min="14853" max="14854" width="11" style="86" customWidth="1"/>
    <col min="14855" max="15104" width="9.140625" style="86"/>
    <col min="15105" max="15105" width="6.42578125" style="86" customWidth="1"/>
    <col min="15106" max="15106" width="13.5703125" style="86" customWidth="1"/>
    <col min="15107" max="15107" width="50.28515625" style="86" customWidth="1"/>
    <col min="15108" max="15108" width="9" style="86" customWidth="1"/>
    <col min="15109" max="15110" width="11" style="86" customWidth="1"/>
    <col min="15111" max="15360" width="9.140625" style="86"/>
    <col min="15361" max="15361" width="6.42578125" style="86" customWidth="1"/>
    <col min="15362" max="15362" width="13.5703125" style="86" customWidth="1"/>
    <col min="15363" max="15363" width="50.28515625" style="86" customWidth="1"/>
    <col min="15364" max="15364" width="9" style="86" customWidth="1"/>
    <col min="15365" max="15366" width="11" style="86" customWidth="1"/>
    <col min="15367" max="15616" width="9.140625" style="86"/>
    <col min="15617" max="15617" width="6.42578125" style="86" customWidth="1"/>
    <col min="15618" max="15618" width="13.5703125" style="86" customWidth="1"/>
    <col min="15619" max="15619" width="50.28515625" style="86" customWidth="1"/>
    <col min="15620" max="15620" width="9" style="86" customWidth="1"/>
    <col min="15621" max="15622" width="11" style="86" customWidth="1"/>
    <col min="15623" max="15872" width="9.140625" style="86"/>
    <col min="15873" max="15873" width="6.42578125" style="86" customWidth="1"/>
    <col min="15874" max="15874" width="13.5703125" style="86" customWidth="1"/>
    <col min="15875" max="15875" width="50.28515625" style="86" customWidth="1"/>
    <col min="15876" max="15876" width="9" style="86" customWidth="1"/>
    <col min="15877" max="15878" width="11" style="86" customWidth="1"/>
    <col min="15879" max="16128" width="9.140625" style="86"/>
    <col min="16129" max="16129" width="6.42578125" style="86" customWidth="1"/>
    <col min="16130" max="16130" width="13.5703125" style="86" customWidth="1"/>
    <col min="16131" max="16131" width="50.28515625" style="86" customWidth="1"/>
    <col min="16132" max="16132" width="9" style="86" customWidth="1"/>
    <col min="16133" max="16134" width="11" style="86" customWidth="1"/>
    <col min="16135" max="16384" width="9.140625" style="86"/>
  </cols>
  <sheetData>
    <row r="1" spans="1:6" ht="29.25" customHeight="1" x14ac:dyDescent="0.2">
      <c r="A1" s="190" t="s">
        <v>60</v>
      </c>
      <c r="B1" s="190"/>
      <c r="C1" s="190"/>
      <c r="D1" s="190"/>
      <c r="E1" s="190"/>
      <c r="F1" s="190"/>
    </row>
    <row r="2" spans="1:6" ht="29.25" customHeight="1" x14ac:dyDescent="0.2">
      <c r="A2" s="190" t="s">
        <v>61</v>
      </c>
      <c r="B2" s="190"/>
      <c r="C2" s="190"/>
      <c r="D2" s="190"/>
      <c r="E2" s="190"/>
      <c r="F2" s="190"/>
    </row>
    <row r="3" spans="1:6" x14ac:dyDescent="0.2">
      <c r="A3" s="189"/>
      <c r="B3" s="189"/>
      <c r="C3" s="189"/>
      <c r="D3" s="189"/>
      <c r="E3" s="189"/>
      <c r="F3" s="189"/>
    </row>
    <row r="5" spans="1:6" ht="15.75" customHeight="1" x14ac:dyDescent="0.2">
      <c r="A5" s="189" t="s">
        <v>496</v>
      </c>
      <c r="B5" s="189"/>
      <c r="C5" s="189"/>
      <c r="D5" s="189"/>
      <c r="E5" s="189"/>
      <c r="F5" s="189"/>
    </row>
    <row r="6" spans="1:6" ht="27" customHeight="1" x14ac:dyDescent="0.2">
      <c r="A6" s="189" t="s">
        <v>497</v>
      </c>
      <c r="B6" s="189"/>
      <c r="C6" s="189"/>
      <c r="D6" s="189"/>
      <c r="E6" s="189"/>
      <c r="F6" s="189"/>
    </row>
    <row r="7" spans="1:6" x14ac:dyDescent="0.2">
      <c r="A7" s="195"/>
      <c r="B7" s="195"/>
      <c r="C7" s="195"/>
      <c r="D7" s="195"/>
      <c r="E7" s="195"/>
      <c r="F7" s="195"/>
    </row>
    <row r="8" spans="1:6" x14ac:dyDescent="0.2">
      <c r="A8" s="189"/>
      <c r="B8" s="189"/>
      <c r="C8" s="189"/>
      <c r="D8" s="189"/>
      <c r="E8" s="189"/>
      <c r="F8" s="189"/>
    </row>
    <row r="9" spans="1:6" ht="15.75" customHeight="1" x14ac:dyDescent="0.2">
      <c r="A9" s="190" t="s">
        <v>498</v>
      </c>
      <c r="B9" s="190"/>
      <c r="C9" s="190"/>
      <c r="D9" s="190"/>
      <c r="E9" s="190"/>
      <c r="F9" s="190"/>
    </row>
    <row r="11" spans="1:6" x14ac:dyDescent="0.2">
      <c r="A11" s="191" t="s">
        <v>62</v>
      </c>
      <c r="B11" s="191" t="s">
        <v>63</v>
      </c>
      <c r="C11" s="191" t="s">
        <v>499</v>
      </c>
      <c r="D11" s="191" t="s">
        <v>64</v>
      </c>
      <c r="E11" s="193" t="s">
        <v>65</v>
      </c>
      <c r="F11" s="194"/>
    </row>
    <row r="12" spans="1:6" x14ac:dyDescent="0.2">
      <c r="A12" s="192"/>
      <c r="B12" s="192"/>
      <c r="C12" s="192"/>
      <c r="D12" s="192"/>
      <c r="E12" s="87" t="s">
        <v>500</v>
      </c>
      <c r="F12" s="87" t="s">
        <v>501</v>
      </c>
    </row>
    <row r="13" spans="1:6" x14ac:dyDescent="0.2">
      <c r="A13" s="88">
        <v>1</v>
      </c>
      <c r="B13" s="89">
        <v>2</v>
      </c>
      <c r="C13" s="89">
        <v>3</v>
      </c>
      <c r="D13" s="89">
        <v>4</v>
      </c>
      <c r="E13" s="90">
        <v>5</v>
      </c>
      <c r="F13" s="90">
        <v>6</v>
      </c>
    </row>
    <row r="14" spans="1:6" ht="12.75" customHeight="1" x14ac:dyDescent="0.2">
      <c r="A14" s="198"/>
      <c r="B14" s="199"/>
      <c r="C14" s="199"/>
      <c r="D14" s="199"/>
      <c r="E14" s="199"/>
      <c r="F14" s="200"/>
    </row>
    <row r="15" spans="1:6" ht="12.75" customHeight="1" x14ac:dyDescent="0.2">
      <c r="A15" s="198" t="s">
        <v>502</v>
      </c>
      <c r="B15" s="199"/>
      <c r="C15" s="199"/>
      <c r="D15" s="199"/>
      <c r="E15" s="199"/>
      <c r="F15" s="200"/>
    </row>
    <row r="16" spans="1:6" x14ac:dyDescent="0.2">
      <c r="A16" s="91" t="s">
        <v>66</v>
      </c>
      <c r="B16" s="92" t="s">
        <v>503</v>
      </c>
      <c r="C16" s="93" t="s">
        <v>504</v>
      </c>
      <c r="D16" s="92" t="s">
        <v>206</v>
      </c>
      <c r="E16" s="196" t="s">
        <v>505</v>
      </c>
      <c r="F16" s="197"/>
    </row>
    <row r="17" spans="1:6" x14ac:dyDescent="0.2">
      <c r="A17" s="94" t="s">
        <v>506</v>
      </c>
      <c r="B17" s="95" t="s">
        <v>67</v>
      </c>
      <c r="C17" s="96" t="s">
        <v>507</v>
      </c>
      <c r="D17" s="95" t="s">
        <v>68</v>
      </c>
      <c r="E17" s="97" t="s">
        <v>508</v>
      </c>
      <c r="F17" s="97" t="s">
        <v>509</v>
      </c>
    </row>
    <row r="18" spans="1:6" ht="33.75" x14ac:dyDescent="0.2">
      <c r="A18" s="94" t="s">
        <v>510</v>
      </c>
      <c r="B18" s="95" t="s">
        <v>88</v>
      </c>
      <c r="C18" s="96" t="s">
        <v>89</v>
      </c>
      <c r="D18" s="95" t="s">
        <v>71</v>
      </c>
      <c r="E18" s="97" t="s">
        <v>511</v>
      </c>
      <c r="F18" s="97" t="s">
        <v>512</v>
      </c>
    </row>
    <row r="19" spans="1:6" ht="22.5" x14ac:dyDescent="0.2">
      <c r="A19" s="94" t="s">
        <v>513</v>
      </c>
      <c r="B19" s="95" t="s">
        <v>216</v>
      </c>
      <c r="C19" s="96" t="s">
        <v>217</v>
      </c>
      <c r="D19" s="95" t="s">
        <v>218</v>
      </c>
      <c r="E19" s="97" t="s">
        <v>514</v>
      </c>
      <c r="F19" s="97" t="s">
        <v>515</v>
      </c>
    </row>
    <row r="20" spans="1:6" x14ac:dyDescent="0.2">
      <c r="A20" s="94" t="s">
        <v>516</v>
      </c>
      <c r="B20" s="95" t="s">
        <v>223</v>
      </c>
      <c r="C20" s="96" t="s">
        <v>224</v>
      </c>
      <c r="D20" s="95" t="s">
        <v>206</v>
      </c>
      <c r="E20" s="97" t="s">
        <v>517</v>
      </c>
      <c r="F20" s="97" t="s">
        <v>518</v>
      </c>
    </row>
    <row r="21" spans="1:6" ht="22.5" x14ac:dyDescent="0.2">
      <c r="A21" s="91" t="s">
        <v>72</v>
      </c>
      <c r="B21" s="92" t="s">
        <v>519</v>
      </c>
      <c r="C21" s="93" t="s">
        <v>520</v>
      </c>
      <c r="D21" s="92" t="s">
        <v>521</v>
      </c>
      <c r="E21" s="196" t="s">
        <v>522</v>
      </c>
      <c r="F21" s="197"/>
    </row>
    <row r="22" spans="1:6" x14ac:dyDescent="0.2">
      <c r="A22" s="94" t="s">
        <v>0</v>
      </c>
      <c r="B22" s="95" t="s">
        <v>67</v>
      </c>
      <c r="C22" s="96" t="s">
        <v>507</v>
      </c>
      <c r="D22" s="95" t="s">
        <v>68</v>
      </c>
      <c r="E22" s="97" t="s">
        <v>523</v>
      </c>
      <c r="F22" s="97" t="s">
        <v>524</v>
      </c>
    </row>
    <row r="23" spans="1:6" x14ac:dyDescent="0.2">
      <c r="A23" s="94" t="s">
        <v>1</v>
      </c>
      <c r="B23" s="95" t="s">
        <v>69</v>
      </c>
      <c r="C23" s="96" t="s">
        <v>70</v>
      </c>
      <c r="D23" s="95" t="s">
        <v>71</v>
      </c>
      <c r="E23" s="97" t="s">
        <v>525</v>
      </c>
      <c r="F23" s="97" t="s">
        <v>526</v>
      </c>
    </row>
    <row r="24" spans="1:6" x14ac:dyDescent="0.2">
      <c r="A24" s="94" t="s">
        <v>527</v>
      </c>
      <c r="B24" s="95" t="s">
        <v>73</v>
      </c>
      <c r="C24" s="96" t="s">
        <v>74</v>
      </c>
      <c r="D24" s="95" t="s">
        <v>71</v>
      </c>
      <c r="E24" s="97" t="s">
        <v>528</v>
      </c>
      <c r="F24" s="97" t="s">
        <v>529</v>
      </c>
    </row>
    <row r="25" spans="1:6" ht="33.75" x14ac:dyDescent="0.2">
      <c r="A25" s="94" t="s">
        <v>530</v>
      </c>
      <c r="B25" s="95" t="s">
        <v>85</v>
      </c>
      <c r="C25" s="96" t="s">
        <v>86</v>
      </c>
      <c r="D25" s="95" t="s">
        <v>71</v>
      </c>
      <c r="E25" s="97" t="s">
        <v>531</v>
      </c>
      <c r="F25" s="97" t="s">
        <v>532</v>
      </c>
    </row>
    <row r="26" spans="1:6" ht="22.5" x14ac:dyDescent="0.2">
      <c r="A26" s="94" t="s">
        <v>533</v>
      </c>
      <c r="B26" s="95" t="s">
        <v>110</v>
      </c>
      <c r="C26" s="96" t="s">
        <v>111</v>
      </c>
      <c r="D26" s="95" t="s">
        <v>71</v>
      </c>
      <c r="E26" s="97" t="s">
        <v>534</v>
      </c>
      <c r="F26" s="97" t="s">
        <v>535</v>
      </c>
    </row>
    <row r="27" spans="1:6" x14ac:dyDescent="0.2">
      <c r="A27" s="94" t="s">
        <v>536</v>
      </c>
      <c r="B27" s="95" t="s">
        <v>119</v>
      </c>
      <c r="C27" s="96" t="s">
        <v>120</v>
      </c>
      <c r="D27" s="95" t="s">
        <v>71</v>
      </c>
      <c r="E27" s="97" t="s">
        <v>537</v>
      </c>
      <c r="F27" s="97" t="s">
        <v>538</v>
      </c>
    </row>
    <row r="28" spans="1:6" x14ac:dyDescent="0.2">
      <c r="A28" s="94" t="s">
        <v>539</v>
      </c>
      <c r="B28" s="95" t="s">
        <v>208</v>
      </c>
      <c r="C28" s="96" t="s">
        <v>209</v>
      </c>
      <c r="D28" s="95" t="s">
        <v>206</v>
      </c>
      <c r="E28" s="97" t="s">
        <v>540</v>
      </c>
      <c r="F28" s="97" t="s">
        <v>541</v>
      </c>
    </row>
    <row r="29" spans="1:6" x14ac:dyDescent="0.2">
      <c r="A29" s="94" t="s">
        <v>542</v>
      </c>
      <c r="B29" s="95" t="s">
        <v>253</v>
      </c>
      <c r="C29" s="96" t="s">
        <v>254</v>
      </c>
      <c r="D29" s="95" t="s">
        <v>144</v>
      </c>
      <c r="E29" s="97" t="s">
        <v>543</v>
      </c>
      <c r="F29" s="97" t="s">
        <v>544</v>
      </c>
    </row>
    <row r="30" spans="1:6" x14ac:dyDescent="0.2">
      <c r="A30" s="94" t="s">
        <v>545</v>
      </c>
      <c r="B30" s="95" t="s">
        <v>357</v>
      </c>
      <c r="C30" s="96" t="s">
        <v>358</v>
      </c>
      <c r="D30" s="95" t="s">
        <v>144</v>
      </c>
      <c r="E30" s="97" t="s">
        <v>546</v>
      </c>
      <c r="F30" s="97" t="s">
        <v>547</v>
      </c>
    </row>
    <row r="31" spans="1:6" ht="33.75" x14ac:dyDescent="0.2">
      <c r="A31" s="94" t="s">
        <v>548</v>
      </c>
      <c r="B31" s="95" t="s">
        <v>392</v>
      </c>
      <c r="C31" s="96" t="s">
        <v>393</v>
      </c>
      <c r="D31" s="95" t="s">
        <v>206</v>
      </c>
      <c r="E31" s="97" t="s">
        <v>549</v>
      </c>
      <c r="F31" s="97" t="s">
        <v>550</v>
      </c>
    </row>
    <row r="32" spans="1:6" x14ac:dyDescent="0.2">
      <c r="A32" s="94" t="s">
        <v>551</v>
      </c>
      <c r="B32" s="95" t="s">
        <v>458</v>
      </c>
      <c r="C32" s="96" t="s">
        <v>459</v>
      </c>
      <c r="D32" s="95" t="s">
        <v>146</v>
      </c>
      <c r="E32" s="97" t="s">
        <v>552</v>
      </c>
      <c r="F32" s="97" t="s">
        <v>553</v>
      </c>
    </row>
    <row r="33" spans="1:6" ht="45" x14ac:dyDescent="0.2">
      <c r="A33" s="91" t="s">
        <v>75</v>
      </c>
      <c r="B33" s="92" t="s">
        <v>201</v>
      </c>
      <c r="C33" s="93" t="s">
        <v>202</v>
      </c>
      <c r="D33" s="92" t="s">
        <v>144</v>
      </c>
      <c r="E33" s="196" t="s">
        <v>554</v>
      </c>
      <c r="F33" s="197"/>
    </row>
    <row r="34" spans="1:6" ht="33.75" x14ac:dyDescent="0.2">
      <c r="A34" s="91" t="s">
        <v>78</v>
      </c>
      <c r="B34" s="92" t="s">
        <v>198</v>
      </c>
      <c r="C34" s="93" t="s">
        <v>199</v>
      </c>
      <c r="D34" s="92" t="s">
        <v>144</v>
      </c>
      <c r="E34" s="196" t="s">
        <v>555</v>
      </c>
      <c r="F34" s="197"/>
    </row>
    <row r="35" spans="1:6" ht="22.5" x14ac:dyDescent="0.2">
      <c r="A35" s="91" t="s">
        <v>81</v>
      </c>
      <c r="B35" s="92" t="s">
        <v>556</v>
      </c>
      <c r="C35" s="93" t="s">
        <v>557</v>
      </c>
      <c r="D35" s="92" t="s">
        <v>144</v>
      </c>
      <c r="E35" s="196" t="s">
        <v>558</v>
      </c>
      <c r="F35" s="197"/>
    </row>
    <row r="36" spans="1:6" x14ac:dyDescent="0.2">
      <c r="A36" s="94" t="s">
        <v>6</v>
      </c>
      <c r="B36" s="95" t="s">
        <v>67</v>
      </c>
      <c r="C36" s="96" t="s">
        <v>507</v>
      </c>
      <c r="D36" s="95" t="s">
        <v>68</v>
      </c>
      <c r="E36" s="97" t="s">
        <v>559</v>
      </c>
      <c r="F36" s="97" t="s">
        <v>560</v>
      </c>
    </row>
    <row r="37" spans="1:6" ht="33.75" x14ac:dyDescent="0.2">
      <c r="A37" s="94" t="s">
        <v>7</v>
      </c>
      <c r="B37" s="95" t="s">
        <v>88</v>
      </c>
      <c r="C37" s="96" t="s">
        <v>89</v>
      </c>
      <c r="D37" s="95" t="s">
        <v>71</v>
      </c>
      <c r="E37" s="97" t="s">
        <v>561</v>
      </c>
      <c r="F37" s="97" t="s">
        <v>562</v>
      </c>
    </row>
    <row r="38" spans="1:6" x14ac:dyDescent="0.2">
      <c r="A38" s="94" t="s">
        <v>563</v>
      </c>
      <c r="B38" s="95" t="s">
        <v>100</v>
      </c>
      <c r="C38" s="96" t="s">
        <v>101</v>
      </c>
      <c r="D38" s="95" t="s">
        <v>102</v>
      </c>
      <c r="E38" s="97" t="s">
        <v>564</v>
      </c>
      <c r="F38" s="97" t="s">
        <v>565</v>
      </c>
    </row>
    <row r="39" spans="1:6" x14ac:dyDescent="0.2">
      <c r="A39" s="94" t="s">
        <v>566</v>
      </c>
      <c r="B39" s="95" t="s">
        <v>116</v>
      </c>
      <c r="C39" s="96" t="s">
        <v>117</v>
      </c>
      <c r="D39" s="95" t="s">
        <v>71</v>
      </c>
      <c r="E39" s="97" t="s">
        <v>567</v>
      </c>
      <c r="F39" s="97" t="s">
        <v>568</v>
      </c>
    </row>
    <row r="40" spans="1:6" x14ac:dyDescent="0.2">
      <c r="A40" s="94" t="s">
        <v>569</v>
      </c>
      <c r="B40" s="95" t="s">
        <v>122</v>
      </c>
      <c r="C40" s="96" t="s">
        <v>123</v>
      </c>
      <c r="D40" s="95" t="s">
        <v>71</v>
      </c>
      <c r="E40" s="97" t="s">
        <v>570</v>
      </c>
      <c r="F40" s="97" t="s">
        <v>571</v>
      </c>
    </row>
    <row r="41" spans="1:6" x14ac:dyDescent="0.2">
      <c r="A41" s="94" t="s">
        <v>572</v>
      </c>
      <c r="B41" s="95" t="s">
        <v>125</v>
      </c>
      <c r="C41" s="96" t="s">
        <v>126</v>
      </c>
      <c r="D41" s="95" t="s">
        <v>71</v>
      </c>
      <c r="E41" s="97" t="s">
        <v>573</v>
      </c>
      <c r="F41" s="97" t="s">
        <v>574</v>
      </c>
    </row>
    <row r="42" spans="1:6" x14ac:dyDescent="0.2">
      <c r="A42" s="94" t="s">
        <v>575</v>
      </c>
      <c r="B42" s="95" t="s">
        <v>128</v>
      </c>
      <c r="C42" s="96" t="s">
        <v>129</v>
      </c>
      <c r="D42" s="95" t="s">
        <v>71</v>
      </c>
      <c r="E42" s="97" t="s">
        <v>576</v>
      </c>
      <c r="F42" s="97" t="s">
        <v>577</v>
      </c>
    </row>
    <row r="43" spans="1:6" x14ac:dyDescent="0.2">
      <c r="A43" s="94" t="s">
        <v>578</v>
      </c>
      <c r="B43" s="95" t="s">
        <v>351</v>
      </c>
      <c r="C43" s="96" t="s">
        <v>352</v>
      </c>
      <c r="D43" s="95" t="s">
        <v>206</v>
      </c>
      <c r="E43" s="97" t="s">
        <v>579</v>
      </c>
      <c r="F43" s="97" t="s">
        <v>580</v>
      </c>
    </row>
    <row r="44" spans="1:6" x14ac:dyDescent="0.2">
      <c r="A44" s="94" t="s">
        <v>581</v>
      </c>
      <c r="B44" s="95" t="s">
        <v>410</v>
      </c>
      <c r="C44" s="96" t="s">
        <v>411</v>
      </c>
      <c r="D44" s="95" t="s">
        <v>144</v>
      </c>
      <c r="E44" s="97" t="s">
        <v>582</v>
      </c>
      <c r="F44" s="97" t="s">
        <v>583</v>
      </c>
    </row>
    <row r="45" spans="1:6" x14ac:dyDescent="0.2">
      <c r="A45" s="94" t="s">
        <v>584</v>
      </c>
      <c r="B45" s="95" t="s">
        <v>434</v>
      </c>
      <c r="C45" s="96" t="s">
        <v>435</v>
      </c>
      <c r="D45" s="95" t="s">
        <v>151</v>
      </c>
      <c r="E45" s="97" t="s">
        <v>585</v>
      </c>
      <c r="F45" s="97" t="s">
        <v>586</v>
      </c>
    </row>
    <row r="46" spans="1:6" x14ac:dyDescent="0.2">
      <c r="A46" s="94" t="s">
        <v>587</v>
      </c>
      <c r="B46" s="95" t="s">
        <v>446</v>
      </c>
      <c r="C46" s="96" t="s">
        <v>447</v>
      </c>
      <c r="D46" s="95" t="s">
        <v>322</v>
      </c>
      <c r="E46" s="97" t="s">
        <v>588</v>
      </c>
      <c r="F46" s="97" t="s">
        <v>589</v>
      </c>
    </row>
    <row r="47" spans="1:6" x14ac:dyDescent="0.2">
      <c r="A47" s="91" t="s">
        <v>84</v>
      </c>
      <c r="B47" s="92" t="s">
        <v>590</v>
      </c>
      <c r="C47" s="93" t="s">
        <v>591</v>
      </c>
      <c r="D47" s="92" t="s">
        <v>206</v>
      </c>
      <c r="E47" s="196" t="s">
        <v>592</v>
      </c>
      <c r="F47" s="197"/>
    </row>
    <row r="48" spans="1:6" x14ac:dyDescent="0.2">
      <c r="A48" s="94" t="s">
        <v>593</v>
      </c>
      <c r="B48" s="95" t="s">
        <v>67</v>
      </c>
      <c r="C48" s="96" t="s">
        <v>507</v>
      </c>
      <c r="D48" s="95" t="s">
        <v>68</v>
      </c>
      <c r="E48" s="97" t="s">
        <v>594</v>
      </c>
      <c r="F48" s="97" t="s">
        <v>595</v>
      </c>
    </row>
    <row r="49" spans="1:6" x14ac:dyDescent="0.2">
      <c r="A49" s="94" t="s">
        <v>596</v>
      </c>
      <c r="B49" s="95" t="s">
        <v>79</v>
      </c>
      <c r="C49" s="96" t="s">
        <v>80</v>
      </c>
      <c r="D49" s="95" t="s">
        <v>71</v>
      </c>
      <c r="E49" s="97" t="s">
        <v>597</v>
      </c>
      <c r="F49" s="97" t="s">
        <v>598</v>
      </c>
    </row>
    <row r="50" spans="1:6" x14ac:dyDescent="0.2">
      <c r="A50" s="94" t="s">
        <v>599</v>
      </c>
      <c r="B50" s="95" t="s">
        <v>119</v>
      </c>
      <c r="C50" s="96" t="s">
        <v>120</v>
      </c>
      <c r="D50" s="95" t="s">
        <v>71</v>
      </c>
      <c r="E50" s="97" t="s">
        <v>600</v>
      </c>
      <c r="F50" s="97" t="s">
        <v>601</v>
      </c>
    </row>
    <row r="51" spans="1:6" x14ac:dyDescent="0.2">
      <c r="A51" s="94" t="s">
        <v>602</v>
      </c>
      <c r="B51" s="95" t="s">
        <v>253</v>
      </c>
      <c r="C51" s="96" t="s">
        <v>254</v>
      </c>
      <c r="D51" s="95" t="s">
        <v>144</v>
      </c>
      <c r="E51" s="97" t="s">
        <v>603</v>
      </c>
      <c r="F51" s="97" t="s">
        <v>604</v>
      </c>
    </row>
    <row r="52" spans="1:6" ht="22.5" x14ac:dyDescent="0.2">
      <c r="A52" s="94" t="s">
        <v>605</v>
      </c>
      <c r="B52" s="95" t="s">
        <v>311</v>
      </c>
      <c r="C52" s="96" t="s">
        <v>312</v>
      </c>
      <c r="D52" s="95" t="s">
        <v>146</v>
      </c>
      <c r="E52" s="97" t="s">
        <v>606</v>
      </c>
      <c r="F52" s="97" t="s">
        <v>607</v>
      </c>
    </row>
    <row r="53" spans="1:6" ht="33.75" x14ac:dyDescent="0.2">
      <c r="A53" s="94" t="s">
        <v>608</v>
      </c>
      <c r="B53" s="95" t="s">
        <v>380</v>
      </c>
      <c r="C53" s="96" t="s">
        <v>381</v>
      </c>
      <c r="D53" s="95" t="s">
        <v>206</v>
      </c>
      <c r="E53" s="97" t="s">
        <v>609</v>
      </c>
      <c r="F53" s="97" t="s">
        <v>610</v>
      </c>
    </row>
    <row r="54" spans="1:6" ht="33.75" x14ac:dyDescent="0.2">
      <c r="A54" s="94" t="s">
        <v>611</v>
      </c>
      <c r="B54" s="95" t="s">
        <v>389</v>
      </c>
      <c r="C54" s="96" t="s">
        <v>390</v>
      </c>
      <c r="D54" s="95" t="s">
        <v>206</v>
      </c>
      <c r="E54" s="97" t="s">
        <v>564</v>
      </c>
      <c r="F54" s="97" t="s">
        <v>612</v>
      </c>
    </row>
    <row r="55" spans="1:6" ht="33.75" x14ac:dyDescent="0.2">
      <c r="A55" s="94" t="s">
        <v>613</v>
      </c>
      <c r="B55" s="95" t="s">
        <v>395</v>
      </c>
      <c r="C55" s="96" t="s">
        <v>396</v>
      </c>
      <c r="D55" s="95" t="s">
        <v>206</v>
      </c>
      <c r="E55" s="97" t="s">
        <v>614</v>
      </c>
      <c r="F55" s="97" t="s">
        <v>615</v>
      </c>
    </row>
    <row r="56" spans="1:6" x14ac:dyDescent="0.2">
      <c r="A56" s="94" t="s">
        <v>616</v>
      </c>
      <c r="B56" s="95" t="s">
        <v>449</v>
      </c>
      <c r="C56" s="96" t="s">
        <v>450</v>
      </c>
      <c r="D56" s="95" t="s">
        <v>144</v>
      </c>
      <c r="E56" s="97" t="s">
        <v>617</v>
      </c>
      <c r="F56" s="97" t="s">
        <v>618</v>
      </c>
    </row>
    <row r="57" spans="1:6" x14ac:dyDescent="0.2">
      <c r="A57" s="91" t="s">
        <v>87</v>
      </c>
      <c r="B57" s="92" t="s">
        <v>619</v>
      </c>
      <c r="C57" s="93" t="s">
        <v>620</v>
      </c>
      <c r="D57" s="92" t="s">
        <v>206</v>
      </c>
      <c r="E57" s="196" t="s">
        <v>621</v>
      </c>
      <c r="F57" s="197"/>
    </row>
    <row r="58" spans="1:6" x14ac:dyDescent="0.2">
      <c r="A58" s="94" t="s">
        <v>622</v>
      </c>
      <c r="B58" s="95" t="s">
        <v>67</v>
      </c>
      <c r="C58" s="96" t="s">
        <v>507</v>
      </c>
      <c r="D58" s="95" t="s">
        <v>68</v>
      </c>
      <c r="E58" s="97" t="s">
        <v>623</v>
      </c>
      <c r="F58" s="97" t="s">
        <v>624</v>
      </c>
    </row>
    <row r="59" spans="1:6" ht="33.75" x14ac:dyDescent="0.2">
      <c r="A59" s="94" t="s">
        <v>625</v>
      </c>
      <c r="B59" s="95" t="s">
        <v>88</v>
      </c>
      <c r="C59" s="96" t="s">
        <v>89</v>
      </c>
      <c r="D59" s="95" t="s">
        <v>71</v>
      </c>
      <c r="E59" s="97" t="s">
        <v>626</v>
      </c>
      <c r="F59" s="97" t="s">
        <v>627</v>
      </c>
    </row>
    <row r="60" spans="1:6" x14ac:dyDescent="0.2">
      <c r="A60" s="94" t="s">
        <v>628</v>
      </c>
      <c r="B60" s="95" t="s">
        <v>119</v>
      </c>
      <c r="C60" s="96" t="s">
        <v>120</v>
      </c>
      <c r="D60" s="95" t="s">
        <v>71</v>
      </c>
      <c r="E60" s="97" t="s">
        <v>629</v>
      </c>
      <c r="F60" s="97" t="s">
        <v>630</v>
      </c>
    </row>
    <row r="61" spans="1:6" x14ac:dyDescent="0.2">
      <c r="A61" s="94" t="s">
        <v>631</v>
      </c>
      <c r="B61" s="95" t="s">
        <v>253</v>
      </c>
      <c r="C61" s="96" t="s">
        <v>254</v>
      </c>
      <c r="D61" s="95" t="s">
        <v>144</v>
      </c>
      <c r="E61" s="97" t="s">
        <v>632</v>
      </c>
      <c r="F61" s="97" t="s">
        <v>633</v>
      </c>
    </row>
    <row r="62" spans="1:6" ht="22.5" x14ac:dyDescent="0.2">
      <c r="A62" s="94" t="s">
        <v>634</v>
      </c>
      <c r="B62" s="95" t="s">
        <v>336</v>
      </c>
      <c r="C62" s="96" t="s">
        <v>337</v>
      </c>
      <c r="D62" s="95" t="s">
        <v>144</v>
      </c>
      <c r="E62" s="97" t="s">
        <v>635</v>
      </c>
      <c r="F62" s="97" t="s">
        <v>636</v>
      </c>
    </row>
    <row r="63" spans="1:6" ht="33.75" x14ac:dyDescent="0.2">
      <c r="A63" s="94" t="s">
        <v>637</v>
      </c>
      <c r="B63" s="95" t="s">
        <v>377</v>
      </c>
      <c r="C63" s="96" t="s">
        <v>378</v>
      </c>
      <c r="D63" s="95" t="s">
        <v>206</v>
      </c>
      <c r="E63" s="97" t="s">
        <v>638</v>
      </c>
      <c r="F63" s="97" t="s">
        <v>639</v>
      </c>
    </row>
    <row r="64" spans="1:6" ht="33.75" x14ac:dyDescent="0.2">
      <c r="A64" s="94" t="s">
        <v>640</v>
      </c>
      <c r="B64" s="95" t="s">
        <v>380</v>
      </c>
      <c r="C64" s="96" t="s">
        <v>381</v>
      </c>
      <c r="D64" s="95" t="s">
        <v>206</v>
      </c>
      <c r="E64" s="97" t="s">
        <v>641</v>
      </c>
      <c r="F64" s="97" t="s">
        <v>642</v>
      </c>
    </row>
    <row r="65" spans="1:6" ht="33.75" x14ac:dyDescent="0.2">
      <c r="A65" s="94" t="s">
        <v>643</v>
      </c>
      <c r="B65" s="95" t="s">
        <v>386</v>
      </c>
      <c r="C65" s="96" t="s">
        <v>387</v>
      </c>
      <c r="D65" s="95" t="s">
        <v>206</v>
      </c>
      <c r="E65" s="97" t="s">
        <v>644</v>
      </c>
      <c r="F65" s="97" t="s">
        <v>645</v>
      </c>
    </row>
    <row r="66" spans="1:6" x14ac:dyDescent="0.2">
      <c r="A66" s="94" t="s">
        <v>646</v>
      </c>
      <c r="B66" s="95" t="s">
        <v>449</v>
      </c>
      <c r="C66" s="96" t="s">
        <v>450</v>
      </c>
      <c r="D66" s="95" t="s">
        <v>144</v>
      </c>
      <c r="E66" s="97" t="s">
        <v>647</v>
      </c>
      <c r="F66" s="97" t="s">
        <v>648</v>
      </c>
    </row>
    <row r="67" spans="1:6" x14ac:dyDescent="0.2">
      <c r="A67" s="91" t="s">
        <v>90</v>
      </c>
      <c r="B67" s="92" t="s">
        <v>590</v>
      </c>
      <c r="C67" s="93" t="s">
        <v>649</v>
      </c>
      <c r="D67" s="92" t="s">
        <v>206</v>
      </c>
      <c r="E67" s="196" t="s">
        <v>650</v>
      </c>
      <c r="F67" s="197"/>
    </row>
    <row r="68" spans="1:6" x14ac:dyDescent="0.2">
      <c r="A68" s="94" t="s">
        <v>651</v>
      </c>
      <c r="B68" s="95" t="s">
        <v>67</v>
      </c>
      <c r="C68" s="96" t="s">
        <v>507</v>
      </c>
      <c r="D68" s="95" t="s">
        <v>68</v>
      </c>
      <c r="E68" s="97" t="s">
        <v>594</v>
      </c>
      <c r="F68" s="97" t="s">
        <v>652</v>
      </c>
    </row>
    <row r="69" spans="1:6" x14ac:dyDescent="0.2">
      <c r="A69" s="94" t="s">
        <v>653</v>
      </c>
      <c r="B69" s="95" t="s">
        <v>79</v>
      </c>
      <c r="C69" s="96" t="s">
        <v>80</v>
      </c>
      <c r="D69" s="95" t="s">
        <v>71</v>
      </c>
      <c r="E69" s="97" t="s">
        <v>597</v>
      </c>
      <c r="F69" s="97" t="s">
        <v>654</v>
      </c>
    </row>
    <row r="70" spans="1:6" x14ac:dyDescent="0.2">
      <c r="A70" s="94" t="s">
        <v>655</v>
      </c>
      <c r="B70" s="95" t="s">
        <v>119</v>
      </c>
      <c r="C70" s="96" t="s">
        <v>120</v>
      </c>
      <c r="D70" s="95" t="s">
        <v>71</v>
      </c>
      <c r="E70" s="97" t="s">
        <v>600</v>
      </c>
      <c r="F70" s="97" t="s">
        <v>656</v>
      </c>
    </row>
    <row r="71" spans="1:6" x14ac:dyDescent="0.2">
      <c r="A71" s="94" t="s">
        <v>657</v>
      </c>
      <c r="B71" s="95" t="s">
        <v>253</v>
      </c>
      <c r="C71" s="96" t="s">
        <v>254</v>
      </c>
      <c r="D71" s="95" t="s">
        <v>144</v>
      </c>
      <c r="E71" s="97" t="s">
        <v>603</v>
      </c>
      <c r="F71" s="97" t="s">
        <v>658</v>
      </c>
    </row>
    <row r="72" spans="1:6" ht="22.5" x14ac:dyDescent="0.2">
      <c r="A72" s="94" t="s">
        <v>659</v>
      </c>
      <c r="B72" s="95" t="s">
        <v>311</v>
      </c>
      <c r="C72" s="96" t="s">
        <v>312</v>
      </c>
      <c r="D72" s="95" t="s">
        <v>146</v>
      </c>
      <c r="E72" s="97" t="s">
        <v>606</v>
      </c>
      <c r="F72" s="97" t="s">
        <v>660</v>
      </c>
    </row>
    <row r="73" spans="1:6" x14ac:dyDescent="0.2">
      <c r="A73" s="94" t="s">
        <v>661</v>
      </c>
      <c r="B73" s="95" t="s">
        <v>327</v>
      </c>
      <c r="C73" s="96" t="s">
        <v>328</v>
      </c>
      <c r="D73" s="95" t="s">
        <v>144</v>
      </c>
      <c r="E73" s="97" t="s">
        <v>662</v>
      </c>
      <c r="F73" s="97" t="s">
        <v>663</v>
      </c>
    </row>
    <row r="74" spans="1:6" ht="33.75" x14ac:dyDescent="0.2">
      <c r="A74" s="94" t="s">
        <v>664</v>
      </c>
      <c r="B74" s="95" t="s">
        <v>380</v>
      </c>
      <c r="C74" s="96" t="s">
        <v>381</v>
      </c>
      <c r="D74" s="95" t="s">
        <v>206</v>
      </c>
      <c r="E74" s="97" t="s">
        <v>609</v>
      </c>
      <c r="F74" s="97" t="s">
        <v>665</v>
      </c>
    </row>
    <row r="75" spans="1:6" ht="33.75" x14ac:dyDescent="0.2">
      <c r="A75" s="94" t="s">
        <v>666</v>
      </c>
      <c r="B75" s="95" t="s">
        <v>389</v>
      </c>
      <c r="C75" s="96" t="s">
        <v>390</v>
      </c>
      <c r="D75" s="95" t="s">
        <v>206</v>
      </c>
      <c r="E75" s="97" t="s">
        <v>564</v>
      </c>
      <c r="F75" s="97" t="s">
        <v>667</v>
      </c>
    </row>
    <row r="76" spans="1:6" ht="33.75" x14ac:dyDescent="0.2">
      <c r="A76" s="94" t="s">
        <v>668</v>
      </c>
      <c r="B76" s="95" t="s">
        <v>395</v>
      </c>
      <c r="C76" s="96" t="s">
        <v>396</v>
      </c>
      <c r="D76" s="95" t="s">
        <v>206</v>
      </c>
      <c r="E76" s="97" t="s">
        <v>614</v>
      </c>
      <c r="F76" s="97" t="s">
        <v>669</v>
      </c>
    </row>
    <row r="77" spans="1:6" x14ac:dyDescent="0.2">
      <c r="A77" s="94" t="s">
        <v>670</v>
      </c>
      <c r="B77" s="95" t="s">
        <v>449</v>
      </c>
      <c r="C77" s="96" t="s">
        <v>450</v>
      </c>
      <c r="D77" s="95" t="s">
        <v>144</v>
      </c>
      <c r="E77" s="97" t="s">
        <v>617</v>
      </c>
      <c r="F77" s="97" t="s">
        <v>671</v>
      </c>
    </row>
    <row r="78" spans="1:6" ht="22.5" x14ac:dyDescent="0.2">
      <c r="A78" s="91" t="s">
        <v>93</v>
      </c>
      <c r="B78" s="92" t="s">
        <v>590</v>
      </c>
      <c r="C78" s="93" t="s">
        <v>672</v>
      </c>
      <c r="D78" s="92" t="s">
        <v>206</v>
      </c>
      <c r="E78" s="196" t="s">
        <v>673</v>
      </c>
      <c r="F78" s="197"/>
    </row>
    <row r="79" spans="1:6" x14ac:dyDescent="0.2">
      <c r="A79" s="94" t="s">
        <v>674</v>
      </c>
      <c r="B79" s="95" t="s">
        <v>67</v>
      </c>
      <c r="C79" s="96" t="s">
        <v>507</v>
      </c>
      <c r="D79" s="95" t="s">
        <v>68</v>
      </c>
      <c r="E79" s="97" t="s">
        <v>594</v>
      </c>
      <c r="F79" s="97" t="s">
        <v>675</v>
      </c>
    </row>
    <row r="80" spans="1:6" x14ac:dyDescent="0.2">
      <c r="A80" s="94" t="s">
        <v>676</v>
      </c>
      <c r="B80" s="95" t="s">
        <v>79</v>
      </c>
      <c r="C80" s="96" t="s">
        <v>80</v>
      </c>
      <c r="D80" s="95" t="s">
        <v>71</v>
      </c>
      <c r="E80" s="97" t="s">
        <v>597</v>
      </c>
      <c r="F80" s="97" t="s">
        <v>677</v>
      </c>
    </row>
    <row r="81" spans="1:6" x14ac:dyDescent="0.2">
      <c r="A81" s="94" t="s">
        <v>678</v>
      </c>
      <c r="B81" s="95" t="s">
        <v>119</v>
      </c>
      <c r="C81" s="96" t="s">
        <v>120</v>
      </c>
      <c r="D81" s="95" t="s">
        <v>71</v>
      </c>
      <c r="E81" s="97" t="s">
        <v>600</v>
      </c>
      <c r="F81" s="97" t="s">
        <v>679</v>
      </c>
    </row>
    <row r="82" spans="1:6" x14ac:dyDescent="0.2">
      <c r="A82" s="94" t="s">
        <v>680</v>
      </c>
      <c r="B82" s="95" t="s">
        <v>253</v>
      </c>
      <c r="C82" s="96" t="s">
        <v>254</v>
      </c>
      <c r="D82" s="95" t="s">
        <v>144</v>
      </c>
      <c r="E82" s="97" t="s">
        <v>603</v>
      </c>
      <c r="F82" s="97" t="s">
        <v>681</v>
      </c>
    </row>
    <row r="83" spans="1:6" x14ac:dyDescent="0.2">
      <c r="A83" s="94" t="s">
        <v>682</v>
      </c>
      <c r="B83" s="95" t="s">
        <v>327</v>
      </c>
      <c r="C83" s="96" t="s">
        <v>328</v>
      </c>
      <c r="D83" s="95" t="s">
        <v>144</v>
      </c>
      <c r="E83" s="97" t="s">
        <v>662</v>
      </c>
      <c r="F83" s="97" t="s">
        <v>683</v>
      </c>
    </row>
    <row r="84" spans="1:6" ht="33.75" x14ac:dyDescent="0.2">
      <c r="A84" s="94" t="s">
        <v>684</v>
      </c>
      <c r="B84" s="95" t="s">
        <v>380</v>
      </c>
      <c r="C84" s="96" t="s">
        <v>381</v>
      </c>
      <c r="D84" s="95" t="s">
        <v>206</v>
      </c>
      <c r="E84" s="97" t="s">
        <v>609</v>
      </c>
      <c r="F84" s="97" t="s">
        <v>685</v>
      </c>
    </row>
    <row r="85" spans="1:6" ht="33.75" x14ac:dyDescent="0.2">
      <c r="A85" s="94" t="s">
        <v>686</v>
      </c>
      <c r="B85" s="95" t="s">
        <v>389</v>
      </c>
      <c r="C85" s="96" t="s">
        <v>390</v>
      </c>
      <c r="D85" s="95" t="s">
        <v>206</v>
      </c>
      <c r="E85" s="97" t="s">
        <v>564</v>
      </c>
      <c r="F85" s="97" t="s">
        <v>687</v>
      </c>
    </row>
    <row r="86" spans="1:6" ht="33.75" x14ac:dyDescent="0.2">
      <c r="A86" s="94" t="s">
        <v>688</v>
      </c>
      <c r="B86" s="95" t="s">
        <v>395</v>
      </c>
      <c r="C86" s="96" t="s">
        <v>396</v>
      </c>
      <c r="D86" s="95" t="s">
        <v>206</v>
      </c>
      <c r="E86" s="97" t="s">
        <v>614</v>
      </c>
      <c r="F86" s="97" t="s">
        <v>689</v>
      </c>
    </row>
    <row r="87" spans="1:6" x14ac:dyDescent="0.2">
      <c r="A87" s="94" t="s">
        <v>690</v>
      </c>
      <c r="B87" s="95" t="s">
        <v>449</v>
      </c>
      <c r="C87" s="96" t="s">
        <v>450</v>
      </c>
      <c r="D87" s="95" t="s">
        <v>144</v>
      </c>
      <c r="E87" s="97" t="s">
        <v>617</v>
      </c>
      <c r="F87" s="97" t="s">
        <v>691</v>
      </c>
    </row>
    <row r="88" spans="1:6" ht="22.5" x14ac:dyDescent="0.2">
      <c r="A88" s="91" t="s">
        <v>96</v>
      </c>
      <c r="B88" s="92" t="s">
        <v>590</v>
      </c>
      <c r="C88" s="93" t="s">
        <v>692</v>
      </c>
      <c r="D88" s="92" t="s">
        <v>206</v>
      </c>
      <c r="E88" s="196" t="s">
        <v>693</v>
      </c>
      <c r="F88" s="197"/>
    </row>
    <row r="89" spans="1:6" x14ac:dyDescent="0.2">
      <c r="A89" s="94" t="s">
        <v>694</v>
      </c>
      <c r="B89" s="95" t="s">
        <v>67</v>
      </c>
      <c r="C89" s="96" t="s">
        <v>507</v>
      </c>
      <c r="D89" s="95" t="s">
        <v>68</v>
      </c>
      <c r="E89" s="97" t="s">
        <v>594</v>
      </c>
      <c r="F89" s="97" t="s">
        <v>695</v>
      </c>
    </row>
    <row r="90" spans="1:6" x14ac:dyDescent="0.2">
      <c r="A90" s="94" t="s">
        <v>696</v>
      </c>
      <c r="B90" s="95" t="s">
        <v>79</v>
      </c>
      <c r="C90" s="96" t="s">
        <v>80</v>
      </c>
      <c r="D90" s="95" t="s">
        <v>71</v>
      </c>
      <c r="E90" s="97" t="s">
        <v>597</v>
      </c>
      <c r="F90" s="97" t="s">
        <v>697</v>
      </c>
    </row>
    <row r="91" spans="1:6" x14ac:dyDescent="0.2">
      <c r="A91" s="94" t="s">
        <v>698</v>
      </c>
      <c r="B91" s="95" t="s">
        <v>119</v>
      </c>
      <c r="C91" s="96" t="s">
        <v>120</v>
      </c>
      <c r="D91" s="95" t="s">
        <v>71</v>
      </c>
      <c r="E91" s="97" t="s">
        <v>600</v>
      </c>
      <c r="F91" s="97" t="s">
        <v>699</v>
      </c>
    </row>
    <row r="92" spans="1:6" x14ac:dyDescent="0.2">
      <c r="A92" s="94" t="s">
        <v>700</v>
      </c>
      <c r="B92" s="95" t="s">
        <v>253</v>
      </c>
      <c r="C92" s="96" t="s">
        <v>254</v>
      </c>
      <c r="D92" s="95" t="s">
        <v>144</v>
      </c>
      <c r="E92" s="97" t="s">
        <v>603</v>
      </c>
      <c r="F92" s="97" t="s">
        <v>701</v>
      </c>
    </row>
    <row r="93" spans="1:6" x14ac:dyDescent="0.2">
      <c r="A93" s="94" t="s">
        <v>702</v>
      </c>
      <c r="B93" s="95" t="s">
        <v>327</v>
      </c>
      <c r="C93" s="96" t="s">
        <v>328</v>
      </c>
      <c r="D93" s="95" t="s">
        <v>144</v>
      </c>
      <c r="E93" s="97" t="s">
        <v>662</v>
      </c>
      <c r="F93" s="97" t="s">
        <v>703</v>
      </c>
    </row>
    <row r="94" spans="1:6" ht="33.75" x14ac:dyDescent="0.2">
      <c r="A94" s="94" t="s">
        <v>704</v>
      </c>
      <c r="B94" s="95" t="s">
        <v>380</v>
      </c>
      <c r="C94" s="96" t="s">
        <v>381</v>
      </c>
      <c r="D94" s="95" t="s">
        <v>206</v>
      </c>
      <c r="E94" s="97" t="s">
        <v>609</v>
      </c>
      <c r="F94" s="97" t="s">
        <v>705</v>
      </c>
    </row>
    <row r="95" spans="1:6" ht="33.75" x14ac:dyDescent="0.2">
      <c r="A95" s="94" t="s">
        <v>706</v>
      </c>
      <c r="B95" s="95" t="s">
        <v>389</v>
      </c>
      <c r="C95" s="96" t="s">
        <v>390</v>
      </c>
      <c r="D95" s="95" t="s">
        <v>206</v>
      </c>
      <c r="E95" s="97" t="s">
        <v>564</v>
      </c>
      <c r="F95" s="97" t="s">
        <v>707</v>
      </c>
    </row>
    <row r="96" spans="1:6" ht="33.75" x14ac:dyDescent="0.2">
      <c r="A96" s="94" t="s">
        <v>708</v>
      </c>
      <c r="B96" s="95" t="s">
        <v>395</v>
      </c>
      <c r="C96" s="96" t="s">
        <v>396</v>
      </c>
      <c r="D96" s="95" t="s">
        <v>206</v>
      </c>
      <c r="E96" s="97" t="s">
        <v>614</v>
      </c>
      <c r="F96" s="97" t="s">
        <v>709</v>
      </c>
    </row>
    <row r="97" spans="1:6" x14ac:dyDescent="0.2">
      <c r="A97" s="94" t="s">
        <v>710</v>
      </c>
      <c r="B97" s="95" t="s">
        <v>449</v>
      </c>
      <c r="C97" s="96" t="s">
        <v>450</v>
      </c>
      <c r="D97" s="95" t="s">
        <v>144</v>
      </c>
      <c r="E97" s="97" t="s">
        <v>617</v>
      </c>
      <c r="F97" s="97" t="s">
        <v>711</v>
      </c>
    </row>
    <row r="98" spans="1:6" ht="22.5" x14ac:dyDescent="0.2">
      <c r="A98" s="91" t="s">
        <v>99</v>
      </c>
      <c r="B98" s="92" t="s">
        <v>590</v>
      </c>
      <c r="C98" s="93" t="s">
        <v>712</v>
      </c>
      <c r="D98" s="92" t="s">
        <v>206</v>
      </c>
      <c r="E98" s="196" t="s">
        <v>713</v>
      </c>
      <c r="F98" s="197"/>
    </row>
    <row r="99" spans="1:6" x14ac:dyDescent="0.2">
      <c r="A99" s="94" t="s">
        <v>714</v>
      </c>
      <c r="B99" s="95" t="s">
        <v>67</v>
      </c>
      <c r="C99" s="96" t="s">
        <v>507</v>
      </c>
      <c r="D99" s="95" t="s">
        <v>68</v>
      </c>
      <c r="E99" s="97" t="s">
        <v>594</v>
      </c>
      <c r="F99" s="97" t="s">
        <v>715</v>
      </c>
    </row>
    <row r="100" spans="1:6" x14ac:dyDescent="0.2">
      <c r="A100" s="94" t="s">
        <v>716</v>
      </c>
      <c r="B100" s="95" t="s">
        <v>79</v>
      </c>
      <c r="C100" s="96" t="s">
        <v>80</v>
      </c>
      <c r="D100" s="95" t="s">
        <v>71</v>
      </c>
      <c r="E100" s="97" t="s">
        <v>597</v>
      </c>
      <c r="F100" s="97" t="s">
        <v>717</v>
      </c>
    </row>
    <row r="101" spans="1:6" x14ac:dyDescent="0.2">
      <c r="A101" s="94" t="s">
        <v>718</v>
      </c>
      <c r="B101" s="95" t="s">
        <v>119</v>
      </c>
      <c r="C101" s="96" t="s">
        <v>120</v>
      </c>
      <c r="D101" s="95" t="s">
        <v>71</v>
      </c>
      <c r="E101" s="97" t="s">
        <v>600</v>
      </c>
      <c r="F101" s="97" t="s">
        <v>719</v>
      </c>
    </row>
    <row r="102" spans="1:6" x14ac:dyDescent="0.2">
      <c r="A102" s="94" t="s">
        <v>720</v>
      </c>
      <c r="B102" s="95" t="s">
        <v>253</v>
      </c>
      <c r="C102" s="96" t="s">
        <v>254</v>
      </c>
      <c r="D102" s="95" t="s">
        <v>144</v>
      </c>
      <c r="E102" s="97" t="s">
        <v>603</v>
      </c>
      <c r="F102" s="97" t="s">
        <v>721</v>
      </c>
    </row>
    <row r="103" spans="1:6" ht="33.75" x14ac:dyDescent="0.2">
      <c r="A103" s="94" t="s">
        <v>722</v>
      </c>
      <c r="B103" s="95" t="s">
        <v>380</v>
      </c>
      <c r="C103" s="96" t="s">
        <v>381</v>
      </c>
      <c r="D103" s="95" t="s">
        <v>206</v>
      </c>
      <c r="E103" s="97" t="s">
        <v>609</v>
      </c>
      <c r="F103" s="97" t="s">
        <v>723</v>
      </c>
    </row>
    <row r="104" spans="1:6" ht="33.75" x14ac:dyDescent="0.2">
      <c r="A104" s="94" t="s">
        <v>724</v>
      </c>
      <c r="B104" s="95" t="s">
        <v>389</v>
      </c>
      <c r="C104" s="96" t="s">
        <v>390</v>
      </c>
      <c r="D104" s="95" t="s">
        <v>206</v>
      </c>
      <c r="E104" s="97" t="s">
        <v>564</v>
      </c>
      <c r="F104" s="97" t="s">
        <v>725</v>
      </c>
    </row>
    <row r="105" spans="1:6" ht="33.75" x14ac:dyDescent="0.2">
      <c r="A105" s="94" t="s">
        <v>726</v>
      </c>
      <c r="B105" s="95" t="s">
        <v>395</v>
      </c>
      <c r="C105" s="96" t="s">
        <v>396</v>
      </c>
      <c r="D105" s="95" t="s">
        <v>206</v>
      </c>
      <c r="E105" s="97" t="s">
        <v>614</v>
      </c>
      <c r="F105" s="97" t="s">
        <v>727</v>
      </c>
    </row>
    <row r="106" spans="1:6" x14ac:dyDescent="0.2">
      <c r="A106" s="94" t="s">
        <v>728</v>
      </c>
      <c r="B106" s="95" t="s">
        <v>449</v>
      </c>
      <c r="C106" s="96" t="s">
        <v>450</v>
      </c>
      <c r="D106" s="95" t="s">
        <v>144</v>
      </c>
      <c r="E106" s="97" t="s">
        <v>617</v>
      </c>
      <c r="F106" s="97" t="s">
        <v>729</v>
      </c>
    </row>
    <row r="107" spans="1:6" x14ac:dyDescent="0.2">
      <c r="A107" s="91" t="s">
        <v>103</v>
      </c>
      <c r="B107" s="92" t="s">
        <v>619</v>
      </c>
      <c r="C107" s="93" t="s">
        <v>730</v>
      </c>
      <c r="D107" s="92" t="s">
        <v>206</v>
      </c>
      <c r="E107" s="196" t="s">
        <v>731</v>
      </c>
      <c r="F107" s="197"/>
    </row>
    <row r="108" spans="1:6" x14ac:dyDescent="0.2">
      <c r="A108" s="94" t="s">
        <v>732</v>
      </c>
      <c r="B108" s="95" t="s">
        <v>67</v>
      </c>
      <c r="C108" s="96" t="s">
        <v>507</v>
      </c>
      <c r="D108" s="95" t="s">
        <v>68</v>
      </c>
      <c r="E108" s="97" t="s">
        <v>623</v>
      </c>
      <c r="F108" s="97" t="s">
        <v>733</v>
      </c>
    </row>
    <row r="109" spans="1:6" ht="33.75" x14ac:dyDescent="0.2">
      <c r="A109" s="94" t="s">
        <v>734</v>
      </c>
      <c r="B109" s="95" t="s">
        <v>88</v>
      </c>
      <c r="C109" s="96" t="s">
        <v>89</v>
      </c>
      <c r="D109" s="95" t="s">
        <v>71</v>
      </c>
      <c r="E109" s="97" t="s">
        <v>626</v>
      </c>
      <c r="F109" s="97" t="s">
        <v>735</v>
      </c>
    </row>
    <row r="110" spans="1:6" x14ac:dyDescent="0.2">
      <c r="A110" s="94" t="s">
        <v>736</v>
      </c>
      <c r="B110" s="95" t="s">
        <v>119</v>
      </c>
      <c r="C110" s="96" t="s">
        <v>120</v>
      </c>
      <c r="D110" s="95" t="s">
        <v>71</v>
      </c>
      <c r="E110" s="97" t="s">
        <v>629</v>
      </c>
      <c r="F110" s="97" t="s">
        <v>737</v>
      </c>
    </row>
    <row r="111" spans="1:6" x14ac:dyDescent="0.2">
      <c r="A111" s="94" t="s">
        <v>738</v>
      </c>
      <c r="B111" s="95" t="s">
        <v>253</v>
      </c>
      <c r="C111" s="96" t="s">
        <v>254</v>
      </c>
      <c r="D111" s="95" t="s">
        <v>144</v>
      </c>
      <c r="E111" s="97" t="s">
        <v>632</v>
      </c>
      <c r="F111" s="97" t="s">
        <v>739</v>
      </c>
    </row>
    <row r="112" spans="1:6" ht="22.5" x14ac:dyDescent="0.2">
      <c r="A112" s="94" t="s">
        <v>740</v>
      </c>
      <c r="B112" s="95" t="s">
        <v>311</v>
      </c>
      <c r="C112" s="96" t="s">
        <v>312</v>
      </c>
      <c r="D112" s="95" t="s">
        <v>146</v>
      </c>
      <c r="E112" s="97" t="s">
        <v>741</v>
      </c>
      <c r="F112" s="97" t="s">
        <v>742</v>
      </c>
    </row>
    <row r="113" spans="1:6" ht="22.5" x14ac:dyDescent="0.2">
      <c r="A113" s="94" t="s">
        <v>743</v>
      </c>
      <c r="B113" s="95" t="s">
        <v>336</v>
      </c>
      <c r="C113" s="96" t="s">
        <v>337</v>
      </c>
      <c r="D113" s="95" t="s">
        <v>144</v>
      </c>
      <c r="E113" s="97" t="s">
        <v>635</v>
      </c>
      <c r="F113" s="97" t="s">
        <v>744</v>
      </c>
    </row>
    <row r="114" spans="1:6" ht="33.75" x14ac:dyDescent="0.2">
      <c r="A114" s="94" t="s">
        <v>745</v>
      </c>
      <c r="B114" s="95" t="s">
        <v>380</v>
      </c>
      <c r="C114" s="96" t="s">
        <v>381</v>
      </c>
      <c r="D114" s="95" t="s">
        <v>206</v>
      </c>
      <c r="E114" s="97" t="s">
        <v>641</v>
      </c>
      <c r="F114" s="97" t="s">
        <v>746</v>
      </c>
    </row>
    <row r="115" spans="1:6" ht="33.75" x14ac:dyDescent="0.2">
      <c r="A115" s="94" t="s">
        <v>747</v>
      </c>
      <c r="B115" s="95" t="s">
        <v>386</v>
      </c>
      <c r="C115" s="96" t="s">
        <v>387</v>
      </c>
      <c r="D115" s="95" t="s">
        <v>206</v>
      </c>
      <c r="E115" s="97" t="s">
        <v>644</v>
      </c>
      <c r="F115" s="97" t="s">
        <v>748</v>
      </c>
    </row>
    <row r="116" spans="1:6" x14ac:dyDescent="0.2">
      <c r="A116" s="94" t="s">
        <v>749</v>
      </c>
      <c r="B116" s="95" t="s">
        <v>449</v>
      </c>
      <c r="C116" s="96" t="s">
        <v>450</v>
      </c>
      <c r="D116" s="95" t="s">
        <v>144</v>
      </c>
      <c r="E116" s="97" t="s">
        <v>647</v>
      </c>
      <c r="F116" s="97" t="s">
        <v>750</v>
      </c>
    </row>
    <row r="117" spans="1:6" ht="22.5" x14ac:dyDescent="0.2">
      <c r="A117" s="91" t="s">
        <v>106</v>
      </c>
      <c r="B117" s="92" t="s">
        <v>590</v>
      </c>
      <c r="C117" s="93" t="s">
        <v>751</v>
      </c>
      <c r="D117" s="92" t="s">
        <v>206</v>
      </c>
      <c r="E117" s="196" t="s">
        <v>752</v>
      </c>
      <c r="F117" s="197"/>
    </row>
    <row r="118" spans="1:6" x14ac:dyDescent="0.2">
      <c r="A118" s="94" t="s">
        <v>753</v>
      </c>
      <c r="B118" s="95" t="s">
        <v>67</v>
      </c>
      <c r="C118" s="96" t="s">
        <v>507</v>
      </c>
      <c r="D118" s="95" t="s">
        <v>68</v>
      </c>
      <c r="E118" s="97" t="s">
        <v>594</v>
      </c>
      <c r="F118" s="97" t="s">
        <v>754</v>
      </c>
    </row>
    <row r="119" spans="1:6" x14ac:dyDescent="0.2">
      <c r="A119" s="94" t="s">
        <v>755</v>
      </c>
      <c r="B119" s="95" t="s">
        <v>79</v>
      </c>
      <c r="C119" s="96" t="s">
        <v>80</v>
      </c>
      <c r="D119" s="95" t="s">
        <v>71</v>
      </c>
      <c r="E119" s="97" t="s">
        <v>597</v>
      </c>
      <c r="F119" s="97" t="s">
        <v>756</v>
      </c>
    </row>
    <row r="120" spans="1:6" x14ac:dyDescent="0.2">
      <c r="A120" s="94" t="s">
        <v>757</v>
      </c>
      <c r="B120" s="95" t="s">
        <v>119</v>
      </c>
      <c r="C120" s="96" t="s">
        <v>120</v>
      </c>
      <c r="D120" s="95" t="s">
        <v>71</v>
      </c>
      <c r="E120" s="97" t="s">
        <v>600</v>
      </c>
      <c r="F120" s="97" t="s">
        <v>758</v>
      </c>
    </row>
    <row r="121" spans="1:6" x14ac:dyDescent="0.2">
      <c r="A121" s="94" t="s">
        <v>759</v>
      </c>
      <c r="B121" s="95" t="s">
        <v>253</v>
      </c>
      <c r="C121" s="96" t="s">
        <v>254</v>
      </c>
      <c r="D121" s="95" t="s">
        <v>144</v>
      </c>
      <c r="E121" s="97" t="s">
        <v>603</v>
      </c>
      <c r="F121" s="97" t="s">
        <v>760</v>
      </c>
    </row>
    <row r="122" spans="1:6" x14ac:dyDescent="0.2">
      <c r="A122" s="94" t="s">
        <v>761</v>
      </c>
      <c r="B122" s="95" t="s">
        <v>327</v>
      </c>
      <c r="C122" s="96" t="s">
        <v>328</v>
      </c>
      <c r="D122" s="95" t="s">
        <v>144</v>
      </c>
      <c r="E122" s="97" t="s">
        <v>662</v>
      </c>
      <c r="F122" s="97" t="s">
        <v>762</v>
      </c>
    </row>
    <row r="123" spans="1:6" ht="33.75" x14ac:dyDescent="0.2">
      <c r="A123" s="94" t="s">
        <v>763</v>
      </c>
      <c r="B123" s="95" t="s">
        <v>380</v>
      </c>
      <c r="C123" s="96" t="s">
        <v>381</v>
      </c>
      <c r="D123" s="95" t="s">
        <v>206</v>
      </c>
      <c r="E123" s="97" t="s">
        <v>609</v>
      </c>
      <c r="F123" s="97" t="s">
        <v>764</v>
      </c>
    </row>
    <row r="124" spans="1:6" ht="33.75" x14ac:dyDescent="0.2">
      <c r="A124" s="94" t="s">
        <v>765</v>
      </c>
      <c r="B124" s="95" t="s">
        <v>389</v>
      </c>
      <c r="C124" s="96" t="s">
        <v>390</v>
      </c>
      <c r="D124" s="95" t="s">
        <v>206</v>
      </c>
      <c r="E124" s="97" t="s">
        <v>564</v>
      </c>
      <c r="F124" s="97" t="s">
        <v>766</v>
      </c>
    </row>
    <row r="125" spans="1:6" ht="33.75" x14ac:dyDescent="0.2">
      <c r="A125" s="94" t="s">
        <v>767</v>
      </c>
      <c r="B125" s="95" t="s">
        <v>395</v>
      </c>
      <c r="C125" s="96" t="s">
        <v>396</v>
      </c>
      <c r="D125" s="95" t="s">
        <v>206</v>
      </c>
      <c r="E125" s="97" t="s">
        <v>614</v>
      </c>
      <c r="F125" s="97" t="s">
        <v>768</v>
      </c>
    </row>
    <row r="126" spans="1:6" x14ac:dyDescent="0.2">
      <c r="A126" s="94" t="s">
        <v>769</v>
      </c>
      <c r="B126" s="95" t="s">
        <v>449</v>
      </c>
      <c r="C126" s="96" t="s">
        <v>450</v>
      </c>
      <c r="D126" s="95" t="s">
        <v>144</v>
      </c>
      <c r="E126" s="97" t="s">
        <v>617</v>
      </c>
      <c r="F126" s="97" t="s">
        <v>770</v>
      </c>
    </row>
    <row r="127" spans="1:6" ht="22.5" x14ac:dyDescent="0.2">
      <c r="A127" s="91" t="s">
        <v>109</v>
      </c>
      <c r="B127" s="92" t="s">
        <v>590</v>
      </c>
      <c r="C127" s="93" t="s">
        <v>771</v>
      </c>
      <c r="D127" s="92" t="s">
        <v>206</v>
      </c>
      <c r="E127" s="196" t="s">
        <v>772</v>
      </c>
      <c r="F127" s="197"/>
    </row>
    <row r="128" spans="1:6" x14ac:dyDescent="0.2">
      <c r="A128" s="94" t="s">
        <v>773</v>
      </c>
      <c r="B128" s="95" t="s">
        <v>67</v>
      </c>
      <c r="C128" s="96" t="s">
        <v>507</v>
      </c>
      <c r="D128" s="95" t="s">
        <v>68</v>
      </c>
      <c r="E128" s="97" t="s">
        <v>594</v>
      </c>
      <c r="F128" s="97" t="s">
        <v>774</v>
      </c>
    </row>
    <row r="129" spans="1:6" x14ac:dyDescent="0.2">
      <c r="A129" s="94" t="s">
        <v>775</v>
      </c>
      <c r="B129" s="95" t="s">
        <v>79</v>
      </c>
      <c r="C129" s="96" t="s">
        <v>80</v>
      </c>
      <c r="D129" s="95" t="s">
        <v>71</v>
      </c>
      <c r="E129" s="97" t="s">
        <v>597</v>
      </c>
      <c r="F129" s="97" t="s">
        <v>776</v>
      </c>
    </row>
    <row r="130" spans="1:6" x14ac:dyDescent="0.2">
      <c r="A130" s="94" t="s">
        <v>777</v>
      </c>
      <c r="B130" s="95" t="s">
        <v>119</v>
      </c>
      <c r="C130" s="96" t="s">
        <v>120</v>
      </c>
      <c r="D130" s="95" t="s">
        <v>71</v>
      </c>
      <c r="E130" s="97" t="s">
        <v>600</v>
      </c>
      <c r="F130" s="97" t="s">
        <v>778</v>
      </c>
    </row>
    <row r="131" spans="1:6" x14ac:dyDescent="0.2">
      <c r="A131" s="94" t="s">
        <v>779</v>
      </c>
      <c r="B131" s="95" t="s">
        <v>253</v>
      </c>
      <c r="C131" s="96" t="s">
        <v>254</v>
      </c>
      <c r="D131" s="95" t="s">
        <v>144</v>
      </c>
      <c r="E131" s="97" t="s">
        <v>603</v>
      </c>
      <c r="F131" s="97" t="s">
        <v>780</v>
      </c>
    </row>
    <row r="132" spans="1:6" x14ac:dyDescent="0.2">
      <c r="A132" s="94" t="s">
        <v>781</v>
      </c>
      <c r="B132" s="95" t="s">
        <v>327</v>
      </c>
      <c r="C132" s="96" t="s">
        <v>328</v>
      </c>
      <c r="D132" s="95" t="s">
        <v>144</v>
      </c>
      <c r="E132" s="97" t="s">
        <v>662</v>
      </c>
      <c r="F132" s="97" t="s">
        <v>782</v>
      </c>
    </row>
    <row r="133" spans="1:6" ht="33.75" x14ac:dyDescent="0.2">
      <c r="A133" s="94" t="s">
        <v>783</v>
      </c>
      <c r="B133" s="95" t="s">
        <v>380</v>
      </c>
      <c r="C133" s="96" t="s">
        <v>381</v>
      </c>
      <c r="D133" s="95" t="s">
        <v>206</v>
      </c>
      <c r="E133" s="97" t="s">
        <v>609</v>
      </c>
      <c r="F133" s="97" t="s">
        <v>784</v>
      </c>
    </row>
    <row r="134" spans="1:6" ht="33.75" x14ac:dyDescent="0.2">
      <c r="A134" s="94" t="s">
        <v>785</v>
      </c>
      <c r="B134" s="95" t="s">
        <v>389</v>
      </c>
      <c r="C134" s="96" t="s">
        <v>390</v>
      </c>
      <c r="D134" s="95" t="s">
        <v>206</v>
      </c>
      <c r="E134" s="97" t="s">
        <v>564</v>
      </c>
      <c r="F134" s="97" t="s">
        <v>786</v>
      </c>
    </row>
    <row r="135" spans="1:6" ht="33.75" x14ac:dyDescent="0.2">
      <c r="A135" s="94" t="s">
        <v>787</v>
      </c>
      <c r="B135" s="95" t="s">
        <v>395</v>
      </c>
      <c r="C135" s="96" t="s">
        <v>396</v>
      </c>
      <c r="D135" s="95" t="s">
        <v>206</v>
      </c>
      <c r="E135" s="97" t="s">
        <v>614</v>
      </c>
      <c r="F135" s="97" t="s">
        <v>788</v>
      </c>
    </row>
    <row r="136" spans="1:6" x14ac:dyDescent="0.2">
      <c r="A136" s="94" t="s">
        <v>789</v>
      </c>
      <c r="B136" s="95" t="s">
        <v>449</v>
      </c>
      <c r="C136" s="96" t="s">
        <v>450</v>
      </c>
      <c r="D136" s="95" t="s">
        <v>144</v>
      </c>
      <c r="E136" s="97" t="s">
        <v>617</v>
      </c>
      <c r="F136" s="97" t="s">
        <v>790</v>
      </c>
    </row>
    <row r="137" spans="1:6" x14ac:dyDescent="0.2">
      <c r="A137" s="91" t="s">
        <v>112</v>
      </c>
      <c r="B137" s="92" t="s">
        <v>142</v>
      </c>
      <c r="C137" s="93" t="s">
        <v>143</v>
      </c>
      <c r="D137" s="92" t="s">
        <v>144</v>
      </c>
      <c r="E137" s="196" t="s">
        <v>791</v>
      </c>
      <c r="F137" s="197"/>
    </row>
    <row r="138" spans="1:6" ht="22.5" x14ac:dyDescent="0.2">
      <c r="A138" s="91" t="s">
        <v>115</v>
      </c>
      <c r="B138" s="92" t="s">
        <v>792</v>
      </c>
      <c r="C138" s="93" t="s">
        <v>793</v>
      </c>
      <c r="D138" s="92" t="s">
        <v>794</v>
      </c>
      <c r="E138" s="196" t="s">
        <v>795</v>
      </c>
      <c r="F138" s="197"/>
    </row>
    <row r="139" spans="1:6" x14ac:dyDescent="0.2">
      <c r="A139" s="94" t="s">
        <v>796</v>
      </c>
      <c r="B139" s="95" t="s">
        <v>67</v>
      </c>
      <c r="C139" s="96" t="s">
        <v>507</v>
      </c>
      <c r="D139" s="95" t="s">
        <v>68</v>
      </c>
      <c r="E139" s="97" t="s">
        <v>797</v>
      </c>
      <c r="F139" s="97" t="s">
        <v>798</v>
      </c>
    </row>
    <row r="140" spans="1:6" ht="22.5" x14ac:dyDescent="0.2">
      <c r="A140" s="94" t="s">
        <v>799</v>
      </c>
      <c r="B140" s="95" t="s">
        <v>348</v>
      </c>
      <c r="C140" s="96" t="s">
        <v>349</v>
      </c>
      <c r="D140" s="95" t="s">
        <v>144</v>
      </c>
      <c r="E140" s="97" t="s">
        <v>800</v>
      </c>
      <c r="F140" s="97" t="s">
        <v>801</v>
      </c>
    </row>
    <row r="141" spans="1:6" x14ac:dyDescent="0.2">
      <c r="A141" s="94" t="s">
        <v>802</v>
      </c>
      <c r="B141" s="95" t="s">
        <v>401</v>
      </c>
      <c r="C141" s="96" t="s">
        <v>402</v>
      </c>
      <c r="D141" s="95" t="s">
        <v>144</v>
      </c>
      <c r="E141" s="97" t="s">
        <v>803</v>
      </c>
      <c r="F141" s="97" t="s">
        <v>804</v>
      </c>
    </row>
    <row r="142" spans="1:6" x14ac:dyDescent="0.2">
      <c r="A142" s="91" t="s">
        <v>118</v>
      </c>
      <c r="B142" s="92" t="s">
        <v>805</v>
      </c>
      <c r="C142" s="93" t="s">
        <v>806</v>
      </c>
      <c r="D142" s="92" t="s">
        <v>807</v>
      </c>
      <c r="E142" s="196" t="s">
        <v>808</v>
      </c>
      <c r="F142" s="197"/>
    </row>
    <row r="143" spans="1:6" x14ac:dyDescent="0.2">
      <c r="A143" s="94" t="s">
        <v>809</v>
      </c>
      <c r="B143" s="95" t="s">
        <v>67</v>
      </c>
      <c r="C143" s="96" t="s">
        <v>507</v>
      </c>
      <c r="D143" s="95" t="s">
        <v>68</v>
      </c>
      <c r="E143" s="97" t="s">
        <v>810</v>
      </c>
      <c r="F143" s="97" t="s">
        <v>811</v>
      </c>
    </row>
    <row r="144" spans="1:6" ht="22.5" x14ac:dyDescent="0.2">
      <c r="A144" s="94" t="s">
        <v>812</v>
      </c>
      <c r="B144" s="95" t="s">
        <v>348</v>
      </c>
      <c r="C144" s="96" t="s">
        <v>349</v>
      </c>
      <c r="D144" s="95" t="s">
        <v>144</v>
      </c>
      <c r="E144" s="97" t="s">
        <v>597</v>
      </c>
      <c r="F144" s="97" t="s">
        <v>813</v>
      </c>
    </row>
    <row r="145" spans="1:6" x14ac:dyDescent="0.2">
      <c r="A145" s="94" t="s">
        <v>814</v>
      </c>
      <c r="B145" s="95" t="s">
        <v>401</v>
      </c>
      <c r="C145" s="96" t="s">
        <v>402</v>
      </c>
      <c r="D145" s="95" t="s">
        <v>144</v>
      </c>
      <c r="E145" s="97" t="s">
        <v>641</v>
      </c>
      <c r="F145" s="97" t="s">
        <v>815</v>
      </c>
    </row>
    <row r="146" spans="1:6" ht="22.5" x14ac:dyDescent="0.2">
      <c r="A146" s="91" t="s">
        <v>121</v>
      </c>
      <c r="B146" s="92" t="s">
        <v>590</v>
      </c>
      <c r="C146" s="93" t="s">
        <v>816</v>
      </c>
      <c r="D146" s="92" t="s">
        <v>206</v>
      </c>
      <c r="E146" s="196" t="s">
        <v>817</v>
      </c>
      <c r="F146" s="197"/>
    </row>
    <row r="147" spans="1:6" x14ac:dyDescent="0.2">
      <c r="A147" s="94" t="s">
        <v>818</v>
      </c>
      <c r="B147" s="95" t="s">
        <v>67</v>
      </c>
      <c r="C147" s="96" t="s">
        <v>507</v>
      </c>
      <c r="D147" s="95" t="s">
        <v>68</v>
      </c>
      <c r="E147" s="97" t="s">
        <v>594</v>
      </c>
      <c r="F147" s="97" t="s">
        <v>819</v>
      </c>
    </row>
    <row r="148" spans="1:6" x14ac:dyDescent="0.2">
      <c r="A148" s="94" t="s">
        <v>820</v>
      </c>
      <c r="B148" s="95" t="s">
        <v>79</v>
      </c>
      <c r="C148" s="96" t="s">
        <v>80</v>
      </c>
      <c r="D148" s="95" t="s">
        <v>71</v>
      </c>
      <c r="E148" s="97" t="s">
        <v>597</v>
      </c>
      <c r="F148" s="97" t="s">
        <v>821</v>
      </c>
    </row>
    <row r="149" spans="1:6" x14ac:dyDescent="0.2">
      <c r="A149" s="94" t="s">
        <v>822</v>
      </c>
      <c r="B149" s="95" t="s">
        <v>119</v>
      </c>
      <c r="C149" s="96" t="s">
        <v>120</v>
      </c>
      <c r="D149" s="95" t="s">
        <v>71</v>
      </c>
      <c r="E149" s="97" t="s">
        <v>600</v>
      </c>
      <c r="F149" s="97" t="s">
        <v>823</v>
      </c>
    </row>
    <row r="150" spans="1:6" x14ac:dyDescent="0.2">
      <c r="A150" s="94" t="s">
        <v>824</v>
      </c>
      <c r="B150" s="95" t="s">
        <v>253</v>
      </c>
      <c r="C150" s="96" t="s">
        <v>254</v>
      </c>
      <c r="D150" s="95" t="s">
        <v>144</v>
      </c>
      <c r="E150" s="97" t="s">
        <v>603</v>
      </c>
      <c r="F150" s="97" t="s">
        <v>825</v>
      </c>
    </row>
    <row r="151" spans="1:6" ht="33.75" x14ac:dyDescent="0.2">
      <c r="A151" s="94" t="s">
        <v>826</v>
      </c>
      <c r="B151" s="95" t="s">
        <v>380</v>
      </c>
      <c r="C151" s="96" t="s">
        <v>381</v>
      </c>
      <c r="D151" s="95" t="s">
        <v>206</v>
      </c>
      <c r="E151" s="97" t="s">
        <v>609</v>
      </c>
      <c r="F151" s="97" t="s">
        <v>827</v>
      </c>
    </row>
    <row r="152" spans="1:6" ht="33.75" x14ac:dyDescent="0.2">
      <c r="A152" s="94" t="s">
        <v>828</v>
      </c>
      <c r="B152" s="95" t="s">
        <v>389</v>
      </c>
      <c r="C152" s="96" t="s">
        <v>390</v>
      </c>
      <c r="D152" s="95" t="s">
        <v>206</v>
      </c>
      <c r="E152" s="97" t="s">
        <v>564</v>
      </c>
      <c r="F152" s="97" t="s">
        <v>829</v>
      </c>
    </row>
    <row r="153" spans="1:6" ht="33.75" x14ac:dyDescent="0.2">
      <c r="A153" s="94" t="s">
        <v>830</v>
      </c>
      <c r="B153" s="95" t="s">
        <v>395</v>
      </c>
      <c r="C153" s="96" t="s">
        <v>396</v>
      </c>
      <c r="D153" s="95" t="s">
        <v>206</v>
      </c>
      <c r="E153" s="97" t="s">
        <v>614</v>
      </c>
      <c r="F153" s="97" t="s">
        <v>831</v>
      </c>
    </row>
    <row r="154" spans="1:6" x14ac:dyDescent="0.2">
      <c r="A154" s="94" t="s">
        <v>832</v>
      </c>
      <c r="B154" s="95" t="s">
        <v>449</v>
      </c>
      <c r="C154" s="96" t="s">
        <v>450</v>
      </c>
      <c r="D154" s="95" t="s">
        <v>144</v>
      </c>
      <c r="E154" s="97" t="s">
        <v>617</v>
      </c>
      <c r="F154" s="97" t="s">
        <v>833</v>
      </c>
    </row>
    <row r="155" spans="1:6" ht="22.5" x14ac:dyDescent="0.2">
      <c r="A155" s="91" t="s">
        <v>124</v>
      </c>
      <c r="B155" s="92" t="s">
        <v>834</v>
      </c>
      <c r="C155" s="93" t="s">
        <v>835</v>
      </c>
      <c r="D155" s="92" t="s">
        <v>836</v>
      </c>
      <c r="E155" s="196" t="s">
        <v>837</v>
      </c>
      <c r="F155" s="197"/>
    </row>
    <row r="156" spans="1:6" x14ac:dyDescent="0.2">
      <c r="A156" s="94" t="s">
        <v>838</v>
      </c>
      <c r="B156" s="95" t="s">
        <v>67</v>
      </c>
      <c r="C156" s="96" t="s">
        <v>507</v>
      </c>
      <c r="D156" s="95" t="s">
        <v>68</v>
      </c>
      <c r="E156" s="97" t="s">
        <v>839</v>
      </c>
      <c r="F156" s="97" t="s">
        <v>840</v>
      </c>
    </row>
    <row r="157" spans="1:6" x14ac:dyDescent="0.2">
      <c r="A157" s="94" t="s">
        <v>841</v>
      </c>
      <c r="B157" s="95" t="s">
        <v>79</v>
      </c>
      <c r="C157" s="96" t="s">
        <v>80</v>
      </c>
      <c r="D157" s="95" t="s">
        <v>71</v>
      </c>
      <c r="E157" s="97" t="s">
        <v>842</v>
      </c>
      <c r="F157" s="97" t="s">
        <v>843</v>
      </c>
    </row>
    <row r="158" spans="1:6" ht="33.75" x14ac:dyDescent="0.2">
      <c r="A158" s="94" t="s">
        <v>844</v>
      </c>
      <c r="B158" s="95" t="s">
        <v>85</v>
      </c>
      <c r="C158" s="96" t="s">
        <v>86</v>
      </c>
      <c r="D158" s="95" t="s">
        <v>71</v>
      </c>
      <c r="E158" s="97" t="s">
        <v>845</v>
      </c>
      <c r="F158" s="97" t="s">
        <v>846</v>
      </c>
    </row>
    <row r="159" spans="1:6" x14ac:dyDescent="0.2">
      <c r="A159" s="94" t="s">
        <v>847</v>
      </c>
      <c r="B159" s="95" t="s">
        <v>119</v>
      </c>
      <c r="C159" s="96" t="s">
        <v>120</v>
      </c>
      <c r="D159" s="95" t="s">
        <v>71</v>
      </c>
      <c r="E159" s="97" t="s">
        <v>511</v>
      </c>
      <c r="F159" s="97" t="s">
        <v>848</v>
      </c>
    </row>
    <row r="160" spans="1:6" ht="22.5" x14ac:dyDescent="0.2">
      <c r="A160" s="94" t="s">
        <v>849</v>
      </c>
      <c r="B160" s="95" t="s">
        <v>266</v>
      </c>
      <c r="C160" s="96" t="s">
        <v>267</v>
      </c>
      <c r="D160" s="95" t="s">
        <v>151</v>
      </c>
      <c r="E160" s="97" t="s">
        <v>850</v>
      </c>
      <c r="F160" s="97" t="s">
        <v>851</v>
      </c>
    </row>
    <row r="161" spans="1:6" ht="22.5" x14ac:dyDescent="0.2">
      <c r="A161" s="94" t="s">
        <v>852</v>
      </c>
      <c r="B161" s="95" t="s">
        <v>269</v>
      </c>
      <c r="C161" s="96" t="s">
        <v>270</v>
      </c>
      <c r="D161" s="95" t="s">
        <v>151</v>
      </c>
      <c r="E161" s="97" t="s">
        <v>365</v>
      </c>
      <c r="F161" s="97" t="s">
        <v>853</v>
      </c>
    </row>
    <row r="162" spans="1:6" ht="33.75" x14ac:dyDescent="0.2">
      <c r="A162" s="91" t="s">
        <v>127</v>
      </c>
      <c r="B162" s="92" t="s">
        <v>145</v>
      </c>
      <c r="C162" s="93" t="s">
        <v>854</v>
      </c>
      <c r="D162" s="92" t="s">
        <v>146</v>
      </c>
      <c r="E162" s="196" t="s">
        <v>855</v>
      </c>
      <c r="F162" s="197"/>
    </row>
    <row r="163" spans="1:6" x14ac:dyDescent="0.2">
      <c r="A163" s="91" t="s">
        <v>130</v>
      </c>
      <c r="B163" s="92" t="s">
        <v>147</v>
      </c>
      <c r="C163" s="93" t="s">
        <v>856</v>
      </c>
      <c r="D163" s="92" t="s">
        <v>148</v>
      </c>
      <c r="E163" s="196" t="s">
        <v>139</v>
      </c>
      <c r="F163" s="197"/>
    </row>
    <row r="164" spans="1:6" ht="22.5" x14ac:dyDescent="0.2">
      <c r="A164" s="91" t="s">
        <v>133</v>
      </c>
      <c r="B164" s="92" t="s">
        <v>857</v>
      </c>
      <c r="C164" s="93" t="s">
        <v>858</v>
      </c>
      <c r="D164" s="92" t="s">
        <v>859</v>
      </c>
      <c r="E164" s="196" t="s">
        <v>860</v>
      </c>
      <c r="F164" s="197"/>
    </row>
    <row r="165" spans="1:6" x14ac:dyDescent="0.2">
      <c r="A165" s="94" t="s">
        <v>861</v>
      </c>
      <c r="B165" s="95" t="s">
        <v>67</v>
      </c>
      <c r="C165" s="96" t="s">
        <v>507</v>
      </c>
      <c r="D165" s="95" t="s">
        <v>68</v>
      </c>
      <c r="E165" s="97" t="s">
        <v>862</v>
      </c>
      <c r="F165" s="97" t="s">
        <v>863</v>
      </c>
    </row>
    <row r="166" spans="1:6" x14ac:dyDescent="0.2">
      <c r="A166" s="94" t="s">
        <v>864</v>
      </c>
      <c r="B166" s="95" t="s">
        <v>250</v>
      </c>
      <c r="C166" s="96" t="s">
        <v>251</v>
      </c>
      <c r="D166" s="95" t="s">
        <v>144</v>
      </c>
      <c r="E166" s="97" t="s">
        <v>865</v>
      </c>
      <c r="F166" s="97" t="s">
        <v>866</v>
      </c>
    </row>
    <row r="167" spans="1:6" x14ac:dyDescent="0.2">
      <c r="A167" s="94" t="s">
        <v>867</v>
      </c>
      <c r="B167" s="95" t="s">
        <v>333</v>
      </c>
      <c r="C167" s="96" t="s">
        <v>334</v>
      </c>
      <c r="D167" s="95" t="s">
        <v>144</v>
      </c>
      <c r="E167" s="97" t="s">
        <v>868</v>
      </c>
      <c r="F167" s="97" t="s">
        <v>869</v>
      </c>
    </row>
    <row r="168" spans="1:6" ht="22.5" x14ac:dyDescent="0.2">
      <c r="A168" s="94" t="s">
        <v>870</v>
      </c>
      <c r="B168" s="95" t="s">
        <v>342</v>
      </c>
      <c r="C168" s="96" t="s">
        <v>343</v>
      </c>
      <c r="D168" s="95" t="s">
        <v>144</v>
      </c>
      <c r="E168" s="97" t="s">
        <v>871</v>
      </c>
      <c r="F168" s="97" t="s">
        <v>872</v>
      </c>
    </row>
    <row r="169" spans="1:6" ht="22.5" x14ac:dyDescent="0.2">
      <c r="A169" s="91" t="s">
        <v>136</v>
      </c>
      <c r="B169" s="92" t="s">
        <v>873</v>
      </c>
      <c r="C169" s="93" t="s">
        <v>874</v>
      </c>
      <c r="D169" s="92" t="s">
        <v>875</v>
      </c>
      <c r="E169" s="196" t="s">
        <v>876</v>
      </c>
      <c r="F169" s="197"/>
    </row>
    <row r="170" spans="1:6" x14ac:dyDescent="0.2">
      <c r="A170" s="94" t="s">
        <v>877</v>
      </c>
      <c r="B170" s="95" t="s">
        <v>67</v>
      </c>
      <c r="C170" s="96" t="s">
        <v>507</v>
      </c>
      <c r="D170" s="95" t="s">
        <v>68</v>
      </c>
      <c r="E170" s="97" t="s">
        <v>878</v>
      </c>
      <c r="F170" s="97" t="s">
        <v>879</v>
      </c>
    </row>
    <row r="171" spans="1:6" x14ac:dyDescent="0.2">
      <c r="A171" s="94" t="s">
        <v>880</v>
      </c>
      <c r="B171" s="95" t="s">
        <v>119</v>
      </c>
      <c r="C171" s="96" t="s">
        <v>120</v>
      </c>
      <c r="D171" s="95" t="s">
        <v>71</v>
      </c>
      <c r="E171" s="97" t="s">
        <v>881</v>
      </c>
      <c r="F171" s="97" t="s">
        <v>882</v>
      </c>
    </row>
    <row r="172" spans="1:6" x14ac:dyDescent="0.2">
      <c r="A172" s="94" t="s">
        <v>883</v>
      </c>
      <c r="B172" s="95" t="s">
        <v>330</v>
      </c>
      <c r="C172" s="96" t="s">
        <v>331</v>
      </c>
      <c r="D172" s="95" t="s">
        <v>144</v>
      </c>
      <c r="E172" s="97" t="s">
        <v>884</v>
      </c>
      <c r="F172" s="97" t="s">
        <v>885</v>
      </c>
    </row>
    <row r="173" spans="1:6" x14ac:dyDescent="0.2">
      <c r="A173" s="94" t="s">
        <v>886</v>
      </c>
      <c r="B173" s="95" t="s">
        <v>333</v>
      </c>
      <c r="C173" s="96" t="s">
        <v>334</v>
      </c>
      <c r="D173" s="95" t="s">
        <v>144</v>
      </c>
      <c r="E173" s="97" t="s">
        <v>887</v>
      </c>
      <c r="F173" s="97" t="s">
        <v>888</v>
      </c>
    </row>
    <row r="174" spans="1:6" x14ac:dyDescent="0.2">
      <c r="A174" s="94" t="s">
        <v>889</v>
      </c>
      <c r="B174" s="95" t="s">
        <v>452</v>
      </c>
      <c r="C174" s="96" t="s">
        <v>453</v>
      </c>
      <c r="D174" s="95" t="s">
        <v>148</v>
      </c>
      <c r="E174" s="97" t="s">
        <v>469</v>
      </c>
      <c r="F174" s="97" t="s">
        <v>890</v>
      </c>
    </row>
    <row r="175" spans="1:6" x14ac:dyDescent="0.2">
      <c r="A175" s="91" t="s">
        <v>139</v>
      </c>
      <c r="B175" s="92" t="s">
        <v>467</v>
      </c>
      <c r="C175" s="93" t="s">
        <v>468</v>
      </c>
      <c r="D175" s="92" t="s">
        <v>151</v>
      </c>
      <c r="E175" s="196" t="s">
        <v>81</v>
      </c>
      <c r="F175" s="197"/>
    </row>
    <row r="176" spans="1:6" x14ac:dyDescent="0.2">
      <c r="A176" s="91" t="s">
        <v>194</v>
      </c>
      <c r="B176" s="92" t="s">
        <v>149</v>
      </c>
      <c r="C176" s="93" t="s">
        <v>150</v>
      </c>
      <c r="D176" s="92" t="s">
        <v>151</v>
      </c>
      <c r="E176" s="196" t="s">
        <v>112</v>
      </c>
      <c r="F176" s="197"/>
    </row>
    <row r="177" spans="1:6" ht="22.5" x14ac:dyDescent="0.2">
      <c r="A177" s="91" t="s">
        <v>197</v>
      </c>
      <c r="B177" s="92" t="s">
        <v>891</v>
      </c>
      <c r="C177" s="93" t="s">
        <v>892</v>
      </c>
      <c r="D177" s="92" t="s">
        <v>893</v>
      </c>
      <c r="E177" s="196" t="s">
        <v>75</v>
      </c>
      <c r="F177" s="197"/>
    </row>
    <row r="178" spans="1:6" x14ac:dyDescent="0.2">
      <c r="A178" s="94" t="s">
        <v>894</v>
      </c>
      <c r="B178" s="95" t="s">
        <v>67</v>
      </c>
      <c r="C178" s="96" t="s">
        <v>507</v>
      </c>
      <c r="D178" s="95" t="s">
        <v>68</v>
      </c>
      <c r="E178" s="97" t="s">
        <v>895</v>
      </c>
      <c r="F178" s="97" t="s">
        <v>896</v>
      </c>
    </row>
    <row r="179" spans="1:6" ht="33.75" x14ac:dyDescent="0.2">
      <c r="A179" s="94" t="s">
        <v>897</v>
      </c>
      <c r="B179" s="95" t="s">
        <v>85</v>
      </c>
      <c r="C179" s="96" t="s">
        <v>86</v>
      </c>
      <c r="D179" s="95" t="s">
        <v>71</v>
      </c>
      <c r="E179" s="97" t="s">
        <v>898</v>
      </c>
      <c r="F179" s="97" t="s">
        <v>899</v>
      </c>
    </row>
    <row r="180" spans="1:6" x14ac:dyDescent="0.2">
      <c r="A180" s="94" t="s">
        <v>900</v>
      </c>
      <c r="B180" s="95" t="s">
        <v>100</v>
      </c>
      <c r="C180" s="96" t="s">
        <v>101</v>
      </c>
      <c r="D180" s="95" t="s">
        <v>102</v>
      </c>
      <c r="E180" s="97" t="s">
        <v>638</v>
      </c>
      <c r="F180" s="97" t="s">
        <v>901</v>
      </c>
    </row>
    <row r="181" spans="1:6" x14ac:dyDescent="0.2">
      <c r="A181" s="94" t="s">
        <v>902</v>
      </c>
      <c r="B181" s="95" t="s">
        <v>119</v>
      </c>
      <c r="C181" s="96" t="s">
        <v>120</v>
      </c>
      <c r="D181" s="95" t="s">
        <v>71</v>
      </c>
      <c r="E181" s="97" t="s">
        <v>898</v>
      </c>
      <c r="F181" s="97" t="s">
        <v>899</v>
      </c>
    </row>
    <row r="182" spans="1:6" x14ac:dyDescent="0.2">
      <c r="A182" s="94" t="s">
        <v>903</v>
      </c>
      <c r="B182" s="95" t="s">
        <v>253</v>
      </c>
      <c r="C182" s="96" t="s">
        <v>254</v>
      </c>
      <c r="D182" s="95" t="s">
        <v>144</v>
      </c>
      <c r="E182" s="97" t="s">
        <v>904</v>
      </c>
      <c r="F182" s="97" t="s">
        <v>905</v>
      </c>
    </row>
    <row r="183" spans="1:6" ht="33.75" x14ac:dyDescent="0.2">
      <c r="A183" s="94" t="s">
        <v>906</v>
      </c>
      <c r="B183" s="95" t="s">
        <v>374</v>
      </c>
      <c r="C183" s="96" t="s">
        <v>375</v>
      </c>
      <c r="D183" s="95" t="s">
        <v>206</v>
      </c>
      <c r="E183" s="97" t="s">
        <v>641</v>
      </c>
      <c r="F183" s="97" t="s">
        <v>907</v>
      </c>
    </row>
    <row r="184" spans="1:6" ht="33.75" x14ac:dyDescent="0.2">
      <c r="A184" s="94" t="s">
        <v>908</v>
      </c>
      <c r="B184" s="95" t="s">
        <v>383</v>
      </c>
      <c r="C184" s="96" t="s">
        <v>384</v>
      </c>
      <c r="D184" s="95" t="s">
        <v>206</v>
      </c>
      <c r="E184" s="97" t="s">
        <v>641</v>
      </c>
      <c r="F184" s="97" t="s">
        <v>907</v>
      </c>
    </row>
    <row r="185" spans="1:6" ht="33.75" x14ac:dyDescent="0.2">
      <c r="A185" s="94" t="s">
        <v>909</v>
      </c>
      <c r="B185" s="95" t="s">
        <v>392</v>
      </c>
      <c r="C185" s="96" t="s">
        <v>393</v>
      </c>
      <c r="D185" s="95" t="s">
        <v>206</v>
      </c>
      <c r="E185" s="97" t="s">
        <v>910</v>
      </c>
      <c r="F185" s="97" t="s">
        <v>911</v>
      </c>
    </row>
    <row r="186" spans="1:6" x14ac:dyDescent="0.2">
      <c r="A186" s="94" t="s">
        <v>912</v>
      </c>
      <c r="B186" s="95" t="s">
        <v>422</v>
      </c>
      <c r="C186" s="96" t="s">
        <v>423</v>
      </c>
      <c r="D186" s="95" t="s">
        <v>146</v>
      </c>
      <c r="E186" s="97" t="s">
        <v>585</v>
      </c>
      <c r="F186" s="97" t="s">
        <v>913</v>
      </c>
    </row>
    <row r="187" spans="1:6" ht="12.75" customHeight="1" x14ac:dyDescent="0.2">
      <c r="A187" s="198"/>
      <c r="B187" s="199"/>
      <c r="C187" s="199"/>
      <c r="D187" s="199"/>
      <c r="E187" s="199"/>
      <c r="F187" s="200"/>
    </row>
    <row r="188" spans="1:6" ht="12.75" customHeight="1" x14ac:dyDescent="0.2">
      <c r="A188" s="198" t="s">
        <v>914</v>
      </c>
      <c r="B188" s="199"/>
      <c r="C188" s="199"/>
      <c r="D188" s="199"/>
      <c r="E188" s="199"/>
      <c r="F188" s="200"/>
    </row>
    <row r="189" spans="1:6" x14ac:dyDescent="0.2">
      <c r="A189" s="91" t="s">
        <v>200</v>
      </c>
      <c r="B189" s="92" t="s">
        <v>915</v>
      </c>
      <c r="C189" s="93" t="s">
        <v>916</v>
      </c>
      <c r="D189" s="92" t="s">
        <v>875</v>
      </c>
      <c r="E189" s="196" t="s">
        <v>731</v>
      </c>
      <c r="F189" s="197"/>
    </row>
    <row r="190" spans="1:6" x14ac:dyDescent="0.2">
      <c r="A190" s="94" t="s">
        <v>917</v>
      </c>
      <c r="B190" s="95" t="s">
        <v>67</v>
      </c>
      <c r="C190" s="96" t="s">
        <v>507</v>
      </c>
      <c r="D190" s="95" t="s">
        <v>68</v>
      </c>
      <c r="E190" s="97" t="s">
        <v>918</v>
      </c>
      <c r="F190" s="97" t="s">
        <v>919</v>
      </c>
    </row>
    <row r="191" spans="1:6" ht="33.75" x14ac:dyDescent="0.2">
      <c r="A191" s="94" t="s">
        <v>920</v>
      </c>
      <c r="B191" s="95" t="s">
        <v>85</v>
      </c>
      <c r="C191" s="96" t="s">
        <v>86</v>
      </c>
      <c r="D191" s="95" t="s">
        <v>71</v>
      </c>
      <c r="E191" s="97" t="s">
        <v>921</v>
      </c>
      <c r="F191" s="97" t="s">
        <v>922</v>
      </c>
    </row>
    <row r="192" spans="1:6" ht="22.5" x14ac:dyDescent="0.2">
      <c r="A192" s="94" t="s">
        <v>923</v>
      </c>
      <c r="B192" s="95" t="s">
        <v>110</v>
      </c>
      <c r="C192" s="96" t="s">
        <v>111</v>
      </c>
      <c r="D192" s="95" t="s">
        <v>71</v>
      </c>
      <c r="E192" s="97" t="s">
        <v>924</v>
      </c>
      <c r="F192" s="97" t="s">
        <v>925</v>
      </c>
    </row>
    <row r="193" spans="1:6" x14ac:dyDescent="0.2">
      <c r="A193" s="94" t="s">
        <v>926</v>
      </c>
      <c r="B193" s="95" t="s">
        <v>119</v>
      </c>
      <c r="C193" s="96" t="s">
        <v>120</v>
      </c>
      <c r="D193" s="95" t="s">
        <v>71</v>
      </c>
      <c r="E193" s="97" t="s">
        <v>927</v>
      </c>
      <c r="F193" s="97" t="s">
        <v>928</v>
      </c>
    </row>
    <row r="194" spans="1:6" x14ac:dyDescent="0.2">
      <c r="A194" s="94" t="s">
        <v>929</v>
      </c>
      <c r="B194" s="95" t="s">
        <v>339</v>
      </c>
      <c r="C194" s="96" t="s">
        <v>340</v>
      </c>
      <c r="D194" s="95" t="s">
        <v>322</v>
      </c>
      <c r="E194" s="97" t="s">
        <v>930</v>
      </c>
      <c r="F194" s="97" t="s">
        <v>931</v>
      </c>
    </row>
    <row r="195" spans="1:6" x14ac:dyDescent="0.2">
      <c r="A195" s="94" t="s">
        <v>932</v>
      </c>
      <c r="B195" s="95" t="s">
        <v>363</v>
      </c>
      <c r="C195" s="96" t="s">
        <v>364</v>
      </c>
      <c r="D195" s="95" t="s">
        <v>144</v>
      </c>
      <c r="E195" s="97" t="s">
        <v>887</v>
      </c>
      <c r="F195" s="97" t="s">
        <v>933</v>
      </c>
    </row>
    <row r="196" spans="1:6" x14ac:dyDescent="0.2">
      <c r="A196" s="91" t="s">
        <v>203</v>
      </c>
      <c r="B196" s="92" t="s">
        <v>152</v>
      </c>
      <c r="C196" s="93" t="s">
        <v>153</v>
      </c>
      <c r="D196" s="92" t="s">
        <v>154</v>
      </c>
      <c r="E196" s="196" t="s">
        <v>934</v>
      </c>
      <c r="F196" s="197"/>
    </row>
    <row r="197" spans="1:6" x14ac:dyDescent="0.2">
      <c r="A197" s="91" t="s">
        <v>207</v>
      </c>
      <c r="B197" s="92" t="s">
        <v>155</v>
      </c>
      <c r="C197" s="93" t="s">
        <v>156</v>
      </c>
      <c r="D197" s="92" t="s">
        <v>151</v>
      </c>
      <c r="E197" s="196" t="s">
        <v>203</v>
      </c>
      <c r="F197" s="197"/>
    </row>
    <row r="198" spans="1:6" ht="12.75" customHeight="1" x14ac:dyDescent="0.2">
      <c r="A198" s="198"/>
      <c r="B198" s="199"/>
      <c r="C198" s="199"/>
      <c r="D198" s="199"/>
      <c r="E198" s="199"/>
      <c r="F198" s="200"/>
    </row>
    <row r="199" spans="1:6" ht="12.75" customHeight="1" x14ac:dyDescent="0.2">
      <c r="A199" s="198" t="s">
        <v>935</v>
      </c>
      <c r="B199" s="199"/>
      <c r="C199" s="199"/>
      <c r="D199" s="199"/>
      <c r="E199" s="199"/>
      <c r="F199" s="200"/>
    </row>
    <row r="200" spans="1:6" x14ac:dyDescent="0.2">
      <c r="A200" s="91" t="s">
        <v>210</v>
      </c>
      <c r="B200" s="92" t="s">
        <v>936</v>
      </c>
      <c r="C200" s="93" t="s">
        <v>937</v>
      </c>
      <c r="D200" s="92" t="s">
        <v>859</v>
      </c>
      <c r="E200" s="196" t="s">
        <v>938</v>
      </c>
      <c r="F200" s="197"/>
    </row>
    <row r="201" spans="1:6" x14ac:dyDescent="0.2">
      <c r="A201" s="94" t="s">
        <v>939</v>
      </c>
      <c r="B201" s="95" t="s">
        <v>67</v>
      </c>
      <c r="C201" s="96" t="s">
        <v>507</v>
      </c>
      <c r="D201" s="95" t="s">
        <v>68</v>
      </c>
      <c r="E201" s="97" t="s">
        <v>940</v>
      </c>
      <c r="F201" s="97" t="s">
        <v>941</v>
      </c>
    </row>
    <row r="202" spans="1:6" x14ac:dyDescent="0.2">
      <c r="A202" s="91" t="s">
        <v>213</v>
      </c>
      <c r="B202" s="92" t="s">
        <v>942</v>
      </c>
      <c r="C202" s="93" t="s">
        <v>943</v>
      </c>
      <c r="D202" s="92" t="s">
        <v>859</v>
      </c>
      <c r="E202" s="196" t="s">
        <v>944</v>
      </c>
      <c r="F202" s="197"/>
    </row>
    <row r="203" spans="1:6" x14ac:dyDescent="0.2">
      <c r="A203" s="94" t="s">
        <v>945</v>
      </c>
      <c r="B203" s="95" t="s">
        <v>67</v>
      </c>
      <c r="C203" s="96" t="s">
        <v>507</v>
      </c>
      <c r="D203" s="95" t="s">
        <v>68</v>
      </c>
      <c r="E203" s="97" t="s">
        <v>946</v>
      </c>
      <c r="F203" s="97" t="s">
        <v>947</v>
      </c>
    </row>
    <row r="204" spans="1:6" x14ac:dyDescent="0.2">
      <c r="A204" s="91" t="s">
        <v>215</v>
      </c>
      <c r="B204" s="92" t="s">
        <v>948</v>
      </c>
      <c r="C204" s="93" t="s">
        <v>949</v>
      </c>
      <c r="D204" s="92" t="s">
        <v>859</v>
      </c>
      <c r="E204" s="196" t="s">
        <v>950</v>
      </c>
      <c r="F204" s="197"/>
    </row>
    <row r="205" spans="1:6" x14ac:dyDescent="0.2">
      <c r="A205" s="94" t="s">
        <v>951</v>
      </c>
      <c r="B205" s="95" t="s">
        <v>67</v>
      </c>
      <c r="C205" s="96" t="s">
        <v>507</v>
      </c>
      <c r="D205" s="95" t="s">
        <v>68</v>
      </c>
      <c r="E205" s="97" t="s">
        <v>952</v>
      </c>
      <c r="F205" s="97" t="s">
        <v>953</v>
      </c>
    </row>
    <row r="206" spans="1:6" ht="33.75" x14ac:dyDescent="0.2">
      <c r="A206" s="91" t="s">
        <v>219</v>
      </c>
      <c r="B206" s="92" t="s">
        <v>954</v>
      </c>
      <c r="C206" s="93" t="s">
        <v>955</v>
      </c>
      <c r="D206" s="92" t="s">
        <v>146</v>
      </c>
      <c r="E206" s="196" t="s">
        <v>956</v>
      </c>
      <c r="F206" s="197"/>
    </row>
    <row r="207" spans="1:6" x14ac:dyDescent="0.2">
      <c r="A207" s="94" t="s">
        <v>957</v>
      </c>
      <c r="B207" s="95" t="s">
        <v>67</v>
      </c>
      <c r="C207" s="96" t="s">
        <v>507</v>
      </c>
      <c r="D207" s="95" t="s">
        <v>68</v>
      </c>
      <c r="E207" s="97" t="s">
        <v>958</v>
      </c>
      <c r="F207" s="97" t="s">
        <v>959</v>
      </c>
    </row>
    <row r="208" spans="1:6" ht="22.5" x14ac:dyDescent="0.2">
      <c r="A208" s="94" t="s">
        <v>960</v>
      </c>
      <c r="B208" s="95" t="s">
        <v>110</v>
      </c>
      <c r="C208" s="96" t="s">
        <v>111</v>
      </c>
      <c r="D208" s="95" t="s">
        <v>71</v>
      </c>
      <c r="E208" s="97" t="s">
        <v>961</v>
      </c>
      <c r="F208" s="97" t="s">
        <v>962</v>
      </c>
    </row>
    <row r="209" spans="1:6" x14ac:dyDescent="0.2">
      <c r="A209" s="94" t="s">
        <v>963</v>
      </c>
      <c r="B209" s="95" t="s">
        <v>119</v>
      </c>
      <c r="C209" s="96" t="s">
        <v>120</v>
      </c>
      <c r="D209" s="95" t="s">
        <v>71</v>
      </c>
      <c r="E209" s="97" t="s">
        <v>964</v>
      </c>
      <c r="F209" s="97" t="s">
        <v>965</v>
      </c>
    </row>
    <row r="210" spans="1:6" x14ac:dyDescent="0.2">
      <c r="A210" s="94" t="s">
        <v>966</v>
      </c>
      <c r="B210" s="95" t="s">
        <v>134</v>
      </c>
      <c r="C210" s="96" t="s">
        <v>135</v>
      </c>
      <c r="D210" s="95" t="s">
        <v>71</v>
      </c>
      <c r="E210" s="97" t="s">
        <v>967</v>
      </c>
      <c r="F210" s="97" t="s">
        <v>968</v>
      </c>
    </row>
    <row r="211" spans="1:6" x14ac:dyDescent="0.2">
      <c r="A211" s="94" t="s">
        <v>969</v>
      </c>
      <c r="B211" s="95" t="s">
        <v>360</v>
      </c>
      <c r="C211" s="96" t="s">
        <v>361</v>
      </c>
      <c r="D211" s="95" t="s">
        <v>144</v>
      </c>
      <c r="E211" s="97" t="s">
        <v>887</v>
      </c>
      <c r="F211" s="97" t="s">
        <v>669</v>
      </c>
    </row>
    <row r="212" spans="1:6" ht="22.5" x14ac:dyDescent="0.2">
      <c r="A212" s="91" t="s">
        <v>222</v>
      </c>
      <c r="B212" s="92" t="s">
        <v>970</v>
      </c>
      <c r="C212" s="93" t="s">
        <v>971</v>
      </c>
      <c r="D212" s="92" t="s">
        <v>859</v>
      </c>
      <c r="E212" s="196" t="s">
        <v>972</v>
      </c>
      <c r="F212" s="197"/>
    </row>
    <row r="213" spans="1:6" x14ac:dyDescent="0.2">
      <c r="A213" s="94" t="s">
        <v>973</v>
      </c>
      <c r="B213" s="95" t="s">
        <v>67</v>
      </c>
      <c r="C213" s="96" t="s">
        <v>507</v>
      </c>
      <c r="D213" s="95" t="s">
        <v>68</v>
      </c>
      <c r="E213" s="97" t="s">
        <v>974</v>
      </c>
      <c r="F213" s="97" t="s">
        <v>975</v>
      </c>
    </row>
    <row r="214" spans="1:6" ht="22.5" x14ac:dyDescent="0.2">
      <c r="A214" s="91" t="s">
        <v>225</v>
      </c>
      <c r="B214" s="92" t="s">
        <v>936</v>
      </c>
      <c r="C214" s="93" t="s">
        <v>976</v>
      </c>
      <c r="D214" s="92" t="s">
        <v>859</v>
      </c>
      <c r="E214" s="196" t="s">
        <v>977</v>
      </c>
      <c r="F214" s="197"/>
    </row>
    <row r="215" spans="1:6" x14ac:dyDescent="0.2">
      <c r="A215" s="94" t="s">
        <v>978</v>
      </c>
      <c r="B215" s="95" t="s">
        <v>67</v>
      </c>
      <c r="C215" s="96" t="s">
        <v>507</v>
      </c>
      <c r="D215" s="95" t="s">
        <v>68</v>
      </c>
      <c r="E215" s="97" t="s">
        <v>940</v>
      </c>
      <c r="F215" s="97" t="s">
        <v>979</v>
      </c>
    </row>
    <row r="216" spans="1:6" x14ac:dyDescent="0.2">
      <c r="A216" s="91" t="s">
        <v>228</v>
      </c>
      <c r="B216" s="92" t="s">
        <v>980</v>
      </c>
      <c r="C216" s="93" t="s">
        <v>981</v>
      </c>
      <c r="D216" s="92" t="s">
        <v>859</v>
      </c>
      <c r="E216" s="196" t="s">
        <v>72</v>
      </c>
      <c r="F216" s="197"/>
    </row>
    <row r="217" spans="1:6" x14ac:dyDescent="0.2">
      <c r="A217" s="94" t="s">
        <v>982</v>
      </c>
      <c r="B217" s="95" t="s">
        <v>67</v>
      </c>
      <c r="C217" s="96" t="s">
        <v>507</v>
      </c>
      <c r="D217" s="95" t="s">
        <v>68</v>
      </c>
      <c r="E217" s="97" t="s">
        <v>983</v>
      </c>
      <c r="F217" s="97" t="s">
        <v>984</v>
      </c>
    </row>
    <row r="218" spans="1:6" ht="33.75" x14ac:dyDescent="0.2">
      <c r="A218" s="94" t="s">
        <v>985</v>
      </c>
      <c r="B218" s="95" t="s">
        <v>82</v>
      </c>
      <c r="C218" s="96" t="s">
        <v>83</v>
      </c>
      <c r="D218" s="95" t="s">
        <v>71</v>
      </c>
      <c r="E218" s="97" t="s">
        <v>986</v>
      </c>
      <c r="F218" s="97" t="s">
        <v>987</v>
      </c>
    </row>
    <row r="219" spans="1:6" x14ac:dyDescent="0.2">
      <c r="A219" s="94" t="s">
        <v>988</v>
      </c>
      <c r="B219" s="95" t="s">
        <v>97</v>
      </c>
      <c r="C219" s="96" t="s">
        <v>98</v>
      </c>
      <c r="D219" s="95" t="s">
        <v>71</v>
      </c>
      <c r="E219" s="97" t="s">
        <v>989</v>
      </c>
      <c r="F219" s="97" t="s">
        <v>990</v>
      </c>
    </row>
    <row r="220" spans="1:6" ht="12.75" customHeight="1" x14ac:dyDescent="0.2">
      <c r="A220" s="198"/>
      <c r="B220" s="199"/>
      <c r="C220" s="199"/>
      <c r="D220" s="199"/>
      <c r="E220" s="199"/>
      <c r="F220" s="200"/>
    </row>
    <row r="221" spans="1:6" ht="12.75" customHeight="1" x14ac:dyDescent="0.2">
      <c r="A221" s="198" t="s">
        <v>991</v>
      </c>
      <c r="B221" s="199"/>
      <c r="C221" s="199"/>
      <c r="D221" s="199"/>
      <c r="E221" s="199"/>
      <c r="F221" s="200"/>
    </row>
    <row r="222" spans="1:6" ht="33.75" x14ac:dyDescent="0.2">
      <c r="A222" s="91" t="s">
        <v>231</v>
      </c>
      <c r="B222" s="92" t="s">
        <v>992</v>
      </c>
      <c r="C222" s="93" t="s">
        <v>993</v>
      </c>
      <c r="D222" s="92" t="s">
        <v>859</v>
      </c>
      <c r="E222" s="196" t="s">
        <v>994</v>
      </c>
      <c r="F222" s="197"/>
    </row>
    <row r="223" spans="1:6" x14ac:dyDescent="0.2">
      <c r="A223" s="94" t="s">
        <v>995</v>
      </c>
      <c r="B223" s="95" t="s">
        <v>67</v>
      </c>
      <c r="C223" s="96" t="s">
        <v>507</v>
      </c>
      <c r="D223" s="95" t="s">
        <v>68</v>
      </c>
      <c r="E223" s="97" t="s">
        <v>996</v>
      </c>
      <c r="F223" s="97" t="s">
        <v>997</v>
      </c>
    </row>
    <row r="224" spans="1:6" x14ac:dyDescent="0.2">
      <c r="A224" s="94" t="s">
        <v>998</v>
      </c>
      <c r="B224" s="95" t="s">
        <v>113</v>
      </c>
      <c r="C224" s="96" t="s">
        <v>114</v>
      </c>
      <c r="D224" s="95" t="s">
        <v>71</v>
      </c>
      <c r="E224" s="97" t="s">
        <v>999</v>
      </c>
      <c r="F224" s="97" t="s">
        <v>1000</v>
      </c>
    </row>
    <row r="225" spans="1:6" x14ac:dyDescent="0.2">
      <c r="A225" s="94" t="s">
        <v>1001</v>
      </c>
      <c r="B225" s="95" t="s">
        <v>131</v>
      </c>
      <c r="C225" s="96" t="s">
        <v>132</v>
      </c>
      <c r="D225" s="95" t="s">
        <v>71</v>
      </c>
      <c r="E225" s="97" t="s">
        <v>1002</v>
      </c>
      <c r="F225" s="97" t="s">
        <v>1003</v>
      </c>
    </row>
    <row r="226" spans="1:6" x14ac:dyDescent="0.2">
      <c r="A226" s="94" t="s">
        <v>1004</v>
      </c>
      <c r="B226" s="95" t="s">
        <v>272</v>
      </c>
      <c r="C226" s="96" t="s">
        <v>273</v>
      </c>
      <c r="D226" s="95" t="s">
        <v>151</v>
      </c>
      <c r="E226" s="97" t="s">
        <v>1005</v>
      </c>
      <c r="F226" s="97" t="s">
        <v>1006</v>
      </c>
    </row>
    <row r="227" spans="1:6" x14ac:dyDescent="0.2">
      <c r="A227" s="94" t="s">
        <v>1007</v>
      </c>
      <c r="B227" s="95" t="s">
        <v>275</v>
      </c>
      <c r="C227" s="96" t="s">
        <v>276</v>
      </c>
      <c r="D227" s="95" t="s">
        <v>264</v>
      </c>
      <c r="E227" s="97" t="s">
        <v>1008</v>
      </c>
      <c r="F227" s="97" t="s">
        <v>1009</v>
      </c>
    </row>
    <row r="228" spans="1:6" ht="22.5" x14ac:dyDescent="0.2">
      <c r="A228" s="91" t="s">
        <v>234</v>
      </c>
      <c r="B228" s="92" t="s">
        <v>157</v>
      </c>
      <c r="C228" s="93" t="s">
        <v>158</v>
      </c>
      <c r="D228" s="92" t="s">
        <v>146</v>
      </c>
      <c r="E228" s="196" t="s">
        <v>1010</v>
      </c>
      <c r="F228" s="197"/>
    </row>
    <row r="229" spans="1:6" ht="22.5" x14ac:dyDescent="0.2">
      <c r="A229" s="91" t="s">
        <v>237</v>
      </c>
      <c r="B229" s="92" t="s">
        <v>1011</v>
      </c>
      <c r="C229" s="93" t="s">
        <v>1012</v>
      </c>
      <c r="D229" s="92" t="s">
        <v>859</v>
      </c>
      <c r="E229" s="196" t="s">
        <v>1013</v>
      </c>
      <c r="F229" s="197"/>
    </row>
    <row r="230" spans="1:6" x14ac:dyDescent="0.2">
      <c r="A230" s="94" t="s">
        <v>1014</v>
      </c>
      <c r="B230" s="95" t="s">
        <v>67</v>
      </c>
      <c r="C230" s="96" t="s">
        <v>507</v>
      </c>
      <c r="D230" s="95" t="s">
        <v>68</v>
      </c>
      <c r="E230" s="97" t="s">
        <v>1015</v>
      </c>
      <c r="F230" s="97" t="s">
        <v>1016</v>
      </c>
    </row>
    <row r="231" spans="1:6" ht="22.5" x14ac:dyDescent="0.2">
      <c r="A231" s="94" t="s">
        <v>1017</v>
      </c>
      <c r="B231" s="95" t="s">
        <v>110</v>
      </c>
      <c r="C231" s="96" t="s">
        <v>111</v>
      </c>
      <c r="D231" s="95" t="s">
        <v>71</v>
      </c>
      <c r="E231" s="97" t="s">
        <v>1018</v>
      </c>
      <c r="F231" s="97" t="s">
        <v>1019</v>
      </c>
    </row>
    <row r="232" spans="1:6" x14ac:dyDescent="0.2">
      <c r="A232" s="94" t="s">
        <v>1020</v>
      </c>
      <c r="B232" s="95" t="s">
        <v>119</v>
      </c>
      <c r="C232" s="96" t="s">
        <v>120</v>
      </c>
      <c r="D232" s="95" t="s">
        <v>71</v>
      </c>
      <c r="E232" s="97" t="s">
        <v>1021</v>
      </c>
      <c r="F232" s="97" t="s">
        <v>1022</v>
      </c>
    </row>
    <row r="233" spans="1:6" x14ac:dyDescent="0.2">
      <c r="A233" s="94" t="s">
        <v>1023</v>
      </c>
      <c r="B233" s="95" t="s">
        <v>256</v>
      </c>
      <c r="C233" s="96" t="s">
        <v>257</v>
      </c>
      <c r="D233" s="95" t="s">
        <v>144</v>
      </c>
      <c r="E233" s="97" t="s">
        <v>1024</v>
      </c>
      <c r="F233" s="97" t="s">
        <v>1025</v>
      </c>
    </row>
    <row r="234" spans="1:6" x14ac:dyDescent="0.2">
      <c r="A234" s="94" t="s">
        <v>1026</v>
      </c>
      <c r="B234" s="95" t="s">
        <v>293</v>
      </c>
      <c r="C234" s="96" t="s">
        <v>294</v>
      </c>
      <c r="D234" s="95" t="s">
        <v>144</v>
      </c>
      <c r="E234" s="97" t="s">
        <v>1027</v>
      </c>
      <c r="F234" s="97" t="s">
        <v>1028</v>
      </c>
    </row>
    <row r="235" spans="1:6" ht="22.5" x14ac:dyDescent="0.2">
      <c r="A235" s="94" t="s">
        <v>1029</v>
      </c>
      <c r="B235" s="95" t="s">
        <v>345</v>
      </c>
      <c r="C235" s="96" t="s">
        <v>346</v>
      </c>
      <c r="D235" s="95" t="s">
        <v>144</v>
      </c>
      <c r="E235" s="97" t="s">
        <v>511</v>
      </c>
      <c r="F235" s="97" t="s">
        <v>1030</v>
      </c>
    </row>
    <row r="236" spans="1:6" x14ac:dyDescent="0.2">
      <c r="A236" s="94" t="s">
        <v>1031</v>
      </c>
      <c r="B236" s="95" t="s">
        <v>363</v>
      </c>
      <c r="C236" s="96" t="s">
        <v>364</v>
      </c>
      <c r="D236" s="95" t="s">
        <v>144</v>
      </c>
      <c r="E236" s="97" t="s">
        <v>1032</v>
      </c>
      <c r="F236" s="97" t="s">
        <v>1033</v>
      </c>
    </row>
    <row r="237" spans="1:6" x14ac:dyDescent="0.2">
      <c r="A237" s="91" t="s">
        <v>240</v>
      </c>
      <c r="B237" s="92" t="s">
        <v>159</v>
      </c>
      <c r="C237" s="93" t="s">
        <v>160</v>
      </c>
      <c r="D237" s="92" t="s">
        <v>146</v>
      </c>
      <c r="E237" s="196" t="s">
        <v>1034</v>
      </c>
      <c r="F237" s="197"/>
    </row>
    <row r="238" spans="1:6" ht="22.5" x14ac:dyDescent="0.2">
      <c r="A238" s="91" t="s">
        <v>243</v>
      </c>
      <c r="B238" s="92" t="s">
        <v>161</v>
      </c>
      <c r="C238" s="93" t="s">
        <v>162</v>
      </c>
      <c r="D238" s="92" t="s">
        <v>151</v>
      </c>
      <c r="E238" s="196" t="s">
        <v>72</v>
      </c>
      <c r="F238" s="197"/>
    </row>
    <row r="239" spans="1:6" ht="45" x14ac:dyDescent="0.2">
      <c r="A239" s="91" t="s">
        <v>246</v>
      </c>
      <c r="B239" s="92" t="s">
        <v>1035</v>
      </c>
      <c r="C239" s="93" t="s">
        <v>1036</v>
      </c>
      <c r="D239" s="92" t="s">
        <v>146</v>
      </c>
      <c r="E239" s="196" t="s">
        <v>956</v>
      </c>
      <c r="F239" s="197"/>
    </row>
    <row r="240" spans="1:6" x14ac:dyDescent="0.2">
      <c r="A240" s="94" t="s">
        <v>1037</v>
      </c>
      <c r="B240" s="95" t="s">
        <v>67</v>
      </c>
      <c r="C240" s="96" t="s">
        <v>507</v>
      </c>
      <c r="D240" s="95" t="s">
        <v>68</v>
      </c>
      <c r="E240" s="97" t="s">
        <v>1038</v>
      </c>
      <c r="F240" s="97" t="s">
        <v>1039</v>
      </c>
    </row>
    <row r="241" spans="1:6" x14ac:dyDescent="0.2">
      <c r="A241" s="94" t="s">
        <v>1040</v>
      </c>
      <c r="B241" s="95" t="s">
        <v>94</v>
      </c>
      <c r="C241" s="96" t="s">
        <v>95</v>
      </c>
      <c r="D241" s="95" t="s">
        <v>71</v>
      </c>
      <c r="E241" s="97" t="s">
        <v>570</v>
      </c>
      <c r="F241" s="97" t="s">
        <v>1041</v>
      </c>
    </row>
    <row r="242" spans="1:6" ht="22.5" x14ac:dyDescent="0.2">
      <c r="A242" s="94" t="s">
        <v>1042</v>
      </c>
      <c r="B242" s="95" t="s">
        <v>110</v>
      </c>
      <c r="C242" s="96" t="s">
        <v>111</v>
      </c>
      <c r="D242" s="95" t="s">
        <v>71</v>
      </c>
      <c r="E242" s="97" t="s">
        <v>1043</v>
      </c>
      <c r="F242" s="97" t="s">
        <v>1044</v>
      </c>
    </row>
    <row r="243" spans="1:6" x14ac:dyDescent="0.2">
      <c r="A243" s="94" t="s">
        <v>1045</v>
      </c>
      <c r="B243" s="95" t="s">
        <v>119</v>
      </c>
      <c r="C243" s="96" t="s">
        <v>120</v>
      </c>
      <c r="D243" s="95" t="s">
        <v>71</v>
      </c>
      <c r="E243" s="97" t="s">
        <v>1046</v>
      </c>
      <c r="F243" s="97" t="s">
        <v>1047</v>
      </c>
    </row>
    <row r="244" spans="1:6" x14ac:dyDescent="0.2">
      <c r="A244" s="94" t="s">
        <v>1048</v>
      </c>
      <c r="B244" s="95" t="s">
        <v>134</v>
      </c>
      <c r="C244" s="96" t="s">
        <v>135</v>
      </c>
      <c r="D244" s="95" t="s">
        <v>71</v>
      </c>
      <c r="E244" s="97" t="s">
        <v>921</v>
      </c>
      <c r="F244" s="97" t="s">
        <v>1049</v>
      </c>
    </row>
    <row r="245" spans="1:6" x14ac:dyDescent="0.2">
      <c r="A245" s="94" t="s">
        <v>1050</v>
      </c>
      <c r="B245" s="95" t="s">
        <v>360</v>
      </c>
      <c r="C245" s="96" t="s">
        <v>361</v>
      </c>
      <c r="D245" s="95" t="s">
        <v>144</v>
      </c>
      <c r="E245" s="97" t="s">
        <v>1051</v>
      </c>
      <c r="F245" s="97" t="s">
        <v>1052</v>
      </c>
    </row>
    <row r="246" spans="1:6" x14ac:dyDescent="0.2">
      <c r="A246" s="94" t="s">
        <v>1053</v>
      </c>
      <c r="B246" s="95" t="s">
        <v>419</v>
      </c>
      <c r="C246" s="96" t="s">
        <v>420</v>
      </c>
      <c r="D246" s="95" t="s">
        <v>144</v>
      </c>
      <c r="E246" s="97" t="s">
        <v>1054</v>
      </c>
      <c r="F246" s="97" t="s">
        <v>1055</v>
      </c>
    </row>
    <row r="247" spans="1:6" ht="22.5" x14ac:dyDescent="0.2">
      <c r="A247" s="91" t="s">
        <v>249</v>
      </c>
      <c r="B247" s="92" t="s">
        <v>159</v>
      </c>
      <c r="C247" s="93" t="s">
        <v>1056</v>
      </c>
      <c r="D247" s="92" t="s">
        <v>146</v>
      </c>
      <c r="E247" s="196" t="s">
        <v>956</v>
      </c>
      <c r="F247" s="197"/>
    </row>
    <row r="248" spans="1:6" ht="22.5" x14ac:dyDescent="0.2">
      <c r="A248" s="91" t="s">
        <v>252</v>
      </c>
      <c r="B248" s="92" t="s">
        <v>161</v>
      </c>
      <c r="C248" s="93" t="s">
        <v>162</v>
      </c>
      <c r="D248" s="92" t="s">
        <v>151</v>
      </c>
      <c r="E248" s="196" t="s">
        <v>66</v>
      </c>
      <c r="F248" s="197"/>
    </row>
    <row r="249" spans="1:6" ht="12.75" customHeight="1" x14ac:dyDescent="0.2">
      <c r="A249" s="198"/>
      <c r="B249" s="199"/>
      <c r="C249" s="199"/>
      <c r="D249" s="199"/>
      <c r="E249" s="199"/>
      <c r="F249" s="200"/>
    </row>
    <row r="250" spans="1:6" ht="12.75" customHeight="1" x14ac:dyDescent="0.2">
      <c r="A250" s="198" t="s">
        <v>1057</v>
      </c>
      <c r="B250" s="199"/>
      <c r="C250" s="199"/>
      <c r="D250" s="199"/>
      <c r="E250" s="199"/>
      <c r="F250" s="200"/>
    </row>
    <row r="251" spans="1:6" ht="22.5" x14ac:dyDescent="0.2">
      <c r="A251" s="91" t="s">
        <v>255</v>
      </c>
      <c r="B251" s="92" t="s">
        <v>1058</v>
      </c>
      <c r="C251" s="93" t="s">
        <v>1059</v>
      </c>
      <c r="D251" s="92" t="s">
        <v>859</v>
      </c>
      <c r="E251" s="196" t="s">
        <v>1060</v>
      </c>
      <c r="F251" s="197"/>
    </row>
    <row r="252" spans="1:6" x14ac:dyDescent="0.2">
      <c r="A252" s="94" t="s">
        <v>1061</v>
      </c>
      <c r="B252" s="95" t="s">
        <v>67</v>
      </c>
      <c r="C252" s="96" t="s">
        <v>507</v>
      </c>
      <c r="D252" s="95" t="s">
        <v>68</v>
      </c>
      <c r="E252" s="97" t="s">
        <v>1062</v>
      </c>
      <c r="F252" s="97" t="s">
        <v>1063</v>
      </c>
    </row>
    <row r="253" spans="1:6" ht="33.75" x14ac:dyDescent="0.2">
      <c r="A253" s="91" t="s">
        <v>258</v>
      </c>
      <c r="B253" s="92" t="s">
        <v>1064</v>
      </c>
      <c r="C253" s="93" t="s">
        <v>1065</v>
      </c>
      <c r="D253" s="92" t="s">
        <v>859</v>
      </c>
      <c r="E253" s="196" t="s">
        <v>1060</v>
      </c>
      <c r="F253" s="197"/>
    </row>
    <row r="254" spans="1:6" x14ac:dyDescent="0.2">
      <c r="A254" s="94" t="s">
        <v>1066</v>
      </c>
      <c r="B254" s="95" t="s">
        <v>67</v>
      </c>
      <c r="C254" s="96" t="s">
        <v>507</v>
      </c>
      <c r="D254" s="95" t="s">
        <v>68</v>
      </c>
      <c r="E254" s="97" t="s">
        <v>1067</v>
      </c>
      <c r="F254" s="97" t="s">
        <v>1068</v>
      </c>
    </row>
    <row r="255" spans="1:6" x14ac:dyDescent="0.2">
      <c r="A255" s="94" t="s">
        <v>1069</v>
      </c>
      <c r="B255" s="95" t="s">
        <v>119</v>
      </c>
      <c r="C255" s="96" t="s">
        <v>120</v>
      </c>
      <c r="D255" s="95" t="s">
        <v>71</v>
      </c>
      <c r="E255" s="97" t="s">
        <v>899</v>
      </c>
      <c r="F255" s="97" t="s">
        <v>1070</v>
      </c>
    </row>
    <row r="256" spans="1:6" x14ac:dyDescent="0.2">
      <c r="A256" s="94" t="s">
        <v>1071</v>
      </c>
      <c r="B256" s="95" t="s">
        <v>241</v>
      </c>
      <c r="C256" s="96" t="s">
        <v>242</v>
      </c>
      <c r="D256" s="95" t="s">
        <v>144</v>
      </c>
      <c r="E256" s="97" t="s">
        <v>1072</v>
      </c>
      <c r="F256" s="97" t="s">
        <v>1073</v>
      </c>
    </row>
    <row r="257" spans="1:6" x14ac:dyDescent="0.2">
      <c r="A257" s="94" t="s">
        <v>1074</v>
      </c>
      <c r="B257" s="95" t="s">
        <v>244</v>
      </c>
      <c r="C257" s="96" t="s">
        <v>245</v>
      </c>
      <c r="D257" s="95" t="s">
        <v>144</v>
      </c>
      <c r="E257" s="97" t="s">
        <v>950</v>
      </c>
      <c r="F257" s="97" t="s">
        <v>1075</v>
      </c>
    </row>
    <row r="258" spans="1:6" x14ac:dyDescent="0.2">
      <c r="A258" s="91" t="s">
        <v>261</v>
      </c>
      <c r="B258" s="92" t="s">
        <v>308</v>
      </c>
      <c r="C258" s="93" t="s">
        <v>309</v>
      </c>
      <c r="D258" s="92" t="s">
        <v>146</v>
      </c>
      <c r="E258" s="196" t="s">
        <v>1076</v>
      </c>
      <c r="F258" s="197"/>
    </row>
    <row r="259" spans="1:6" ht="22.5" x14ac:dyDescent="0.2">
      <c r="A259" s="91" t="s">
        <v>265</v>
      </c>
      <c r="B259" s="92" t="s">
        <v>1077</v>
      </c>
      <c r="C259" s="93" t="s">
        <v>1078</v>
      </c>
      <c r="D259" s="92" t="s">
        <v>859</v>
      </c>
      <c r="E259" s="196" t="s">
        <v>1060</v>
      </c>
      <c r="F259" s="197"/>
    </row>
    <row r="260" spans="1:6" x14ac:dyDescent="0.2">
      <c r="A260" s="94" t="s">
        <v>1079</v>
      </c>
      <c r="B260" s="95" t="s">
        <v>67</v>
      </c>
      <c r="C260" s="96" t="s">
        <v>507</v>
      </c>
      <c r="D260" s="95" t="s">
        <v>68</v>
      </c>
      <c r="E260" s="97" t="s">
        <v>1080</v>
      </c>
      <c r="F260" s="97" t="s">
        <v>1081</v>
      </c>
    </row>
    <row r="261" spans="1:6" x14ac:dyDescent="0.2">
      <c r="A261" s="94" t="s">
        <v>1082</v>
      </c>
      <c r="B261" s="95" t="s">
        <v>76</v>
      </c>
      <c r="C261" s="96" t="s">
        <v>77</v>
      </c>
      <c r="D261" s="95" t="s">
        <v>71</v>
      </c>
      <c r="E261" s="97" t="s">
        <v>1083</v>
      </c>
      <c r="F261" s="97" t="s">
        <v>1084</v>
      </c>
    </row>
    <row r="262" spans="1:6" ht="22.5" x14ac:dyDescent="0.2">
      <c r="A262" s="94" t="s">
        <v>1085</v>
      </c>
      <c r="B262" s="95" t="s">
        <v>220</v>
      </c>
      <c r="C262" s="96" t="s">
        <v>221</v>
      </c>
      <c r="D262" s="95" t="s">
        <v>206</v>
      </c>
      <c r="E262" s="97" t="s">
        <v>1086</v>
      </c>
      <c r="F262" s="97" t="s">
        <v>1087</v>
      </c>
    </row>
    <row r="263" spans="1:6" ht="33.75" x14ac:dyDescent="0.2">
      <c r="A263" s="91" t="s">
        <v>268</v>
      </c>
      <c r="B263" s="92" t="s">
        <v>1088</v>
      </c>
      <c r="C263" s="93" t="s">
        <v>1089</v>
      </c>
      <c r="D263" s="92" t="s">
        <v>859</v>
      </c>
      <c r="E263" s="196" t="s">
        <v>1060</v>
      </c>
      <c r="F263" s="197"/>
    </row>
    <row r="264" spans="1:6" x14ac:dyDescent="0.2">
      <c r="A264" s="94" t="s">
        <v>1090</v>
      </c>
      <c r="B264" s="95" t="s">
        <v>67</v>
      </c>
      <c r="C264" s="96" t="s">
        <v>507</v>
      </c>
      <c r="D264" s="95" t="s">
        <v>68</v>
      </c>
      <c r="E264" s="97" t="s">
        <v>1091</v>
      </c>
      <c r="F264" s="97" t="s">
        <v>1092</v>
      </c>
    </row>
    <row r="265" spans="1:6" x14ac:dyDescent="0.2">
      <c r="A265" s="94" t="s">
        <v>1093</v>
      </c>
      <c r="B265" s="95" t="s">
        <v>119</v>
      </c>
      <c r="C265" s="96" t="s">
        <v>120</v>
      </c>
      <c r="D265" s="95" t="s">
        <v>71</v>
      </c>
      <c r="E265" s="97" t="s">
        <v>1094</v>
      </c>
      <c r="F265" s="97" t="s">
        <v>1095</v>
      </c>
    </row>
    <row r="266" spans="1:6" x14ac:dyDescent="0.2">
      <c r="A266" s="94" t="s">
        <v>1096</v>
      </c>
      <c r="B266" s="95" t="s">
        <v>214</v>
      </c>
      <c r="C266" s="96" t="s">
        <v>212</v>
      </c>
      <c r="D266" s="95" t="s">
        <v>206</v>
      </c>
      <c r="E266" s="97" t="s">
        <v>1097</v>
      </c>
      <c r="F266" s="97" t="s">
        <v>1098</v>
      </c>
    </row>
    <row r="267" spans="1:6" ht="22.5" x14ac:dyDescent="0.2">
      <c r="A267" s="94" t="s">
        <v>1099</v>
      </c>
      <c r="B267" s="95" t="s">
        <v>437</v>
      </c>
      <c r="C267" s="96" t="s">
        <v>438</v>
      </c>
      <c r="D267" s="95" t="s">
        <v>206</v>
      </c>
      <c r="E267" s="97" t="s">
        <v>1100</v>
      </c>
      <c r="F267" s="97" t="s">
        <v>1101</v>
      </c>
    </row>
    <row r="268" spans="1:6" x14ac:dyDescent="0.2">
      <c r="A268" s="91" t="s">
        <v>271</v>
      </c>
      <c r="B268" s="92" t="s">
        <v>259</v>
      </c>
      <c r="C268" s="93" t="s">
        <v>260</v>
      </c>
      <c r="D268" s="92" t="s">
        <v>146</v>
      </c>
      <c r="E268" s="196" t="s">
        <v>1102</v>
      </c>
      <c r="F268" s="197"/>
    </row>
    <row r="269" spans="1:6" x14ac:dyDescent="0.2">
      <c r="A269" s="91" t="s">
        <v>274</v>
      </c>
      <c r="B269" s="92" t="s">
        <v>1103</v>
      </c>
      <c r="C269" s="93" t="s">
        <v>1104</v>
      </c>
      <c r="D269" s="92" t="s">
        <v>875</v>
      </c>
      <c r="E269" s="196" t="s">
        <v>1105</v>
      </c>
      <c r="F269" s="197"/>
    </row>
    <row r="270" spans="1:6" x14ac:dyDescent="0.2">
      <c r="A270" s="94" t="s">
        <v>1106</v>
      </c>
      <c r="B270" s="95" t="s">
        <v>67</v>
      </c>
      <c r="C270" s="96" t="s">
        <v>507</v>
      </c>
      <c r="D270" s="95" t="s">
        <v>68</v>
      </c>
      <c r="E270" s="97" t="s">
        <v>1107</v>
      </c>
      <c r="F270" s="97" t="s">
        <v>1108</v>
      </c>
    </row>
    <row r="271" spans="1:6" x14ac:dyDescent="0.2">
      <c r="A271" s="94" t="s">
        <v>1109</v>
      </c>
      <c r="B271" s="95" t="s">
        <v>119</v>
      </c>
      <c r="C271" s="96" t="s">
        <v>120</v>
      </c>
      <c r="D271" s="95" t="s">
        <v>71</v>
      </c>
      <c r="E271" s="97" t="s">
        <v>641</v>
      </c>
      <c r="F271" s="97" t="s">
        <v>1110</v>
      </c>
    </row>
    <row r="272" spans="1:6" ht="22.5" x14ac:dyDescent="0.2">
      <c r="A272" s="94" t="s">
        <v>1111</v>
      </c>
      <c r="B272" s="95" t="s">
        <v>220</v>
      </c>
      <c r="C272" s="96" t="s">
        <v>221</v>
      </c>
      <c r="D272" s="95" t="s">
        <v>206</v>
      </c>
      <c r="E272" s="97" t="s">
        <v>638</v>
      </c>
      <c r="F272" s="97" t="s">
        <v>1112</v>
      </c>
    </row>
    <row r="273" spans="1:6" x14ac:dyDescent="0.2">
      <c r="A273" s="94" t="s">
        <v>1113</v>
      </c>
      <c r="B273" s="95" t="s">
        <v>428</v>
      </c>
      <c r="C273" s="96" t="s">
        <v>429</v>
      </c>
      <c r="D273" s="95" t="s">
        <v>148</v>
      </c>
      <c r="E273" s="97" t="s">
        <v>424</v>
      </c>
      <c r="F273" s="97" t="s">
        <v>1114</v>
      </c>
    </row>
    <row r="274" spans="1:6" ht="12.75" customHeight="1" x14ac:dyDescent="0.2">
      <c r="A274" s="198"/>
      <c r="B274" s="199"/>
      <c r="C274" s="199"/>
      <c r="D274" s="199"/>
      <c r="E274" s="199"/>
      <c r="F274" s="200"/>
    </row>
    <row r="275" spans="1:6" ht="12.75" customHeight="1" x14ac:dyDescent="0.2">
      <c r="A275" s="198" t="s">
        <v>1115</v>
      </c>
      <c r="B275" s="199"/>
      <c r="C275" s="199"/>
      <c r="D275" s="199"/>
      <c r="E275" s="199"/>
      <c r="F275" s="200"/>
    </row>
    <row r="276" spans="1:6" ht="33.75" x14ac:dyDescent="0.2">
      <c r="A276" s="91" t="s">
        <v>277</v>
      </c>
      <c r="B276" s="92" t="s">
        <v>1116</v>
      </c>
      <c r="C276" s="93" t="s">
        <v>1117</v>
      </c>
      <c r="D276" s="92" t="s">
        <v>859</v>
      </c>
      <c r="E276" s="196" t="s">
        <v>977</v>
      </c>
      <c r="F276" s="197"/>
    </row>
    <row r="277" spans="1:6" x14ac:dyDescent="0.2">
      <c r="A277" s="94" t="s">
        <v>1118</v>
      </c>
      <c r="B277" s="95" t="s">
        <v>67</v>
      </c>
      <c r="C277" s="96" t="s">
        <v>507</v>
      </c>
      <c r="D277" s="95" t="s">
        <v>68</v>
      </c>
      <c r="E277" s="97" t="s">
        <v>1119</v>
      </c>
      <c r="F277" s="97" t="s">
        <v>1120</v>
      </c>
    </row>
    <row r="278" spans="1:6" x14ac:dyDescent="0.2">
      <c r="A278" s="94" t="s">
        <v>1121</v>
      </c>
      <c r="B278" s="95" t="s">
        <v>302</v>
      </c>
      <c r="C278" s="96" t="s">
        <v>303</v>
      </c>
      <c r="D278" s="95" t="s">
        <v>144</v>
      </c>
      <c r="E278" s="97" t="s">
        <v>1122</v>
      </c>
      <c r="F278" s="97" t="s">
        <v>1123</v>
      </c>
    </row>
    <row r="279" spans="1:6" ht="22.5" x14ac:dyDescent="0.2">
      <c r="A279" s="94" t="s">
        <v>1124</v>
      </c>
      <c r="B279" s="95" t="s">
        <v>369</v>
      </c>
      <c r="C279" s="96" t="s">
        <v>370</v>
      </c>
      <c r="D279" s="95" t="s">
        <v>146</v>
      </c>
      <c r="E279" s="97" t="s">
        <v>1125</v>
      </c>
      <c r="F279" s="97" t="s">
        <v>1126</v>
      </c>
    </row>
    <row r="280" spans="1:6" x14ac:dyDescent="0.2">
      <c r="A280" s="94" t="s">
        <v>1127</v>
      </c>
      <c r="B280" s="95" t="s">
        <v>413</v>
      </c>
      <c r="C280" s="96" t="s">
        <v>414</v>
      </c>
      <c r="D280" s="95" t="s">
        <v>322</v>
      </c>
      <c r="E280" s="97" t="s">
        <v>626</v>
      </c>
      <c r="F280" s="97" t="s">
        <v>1128</v>
      </c>
    </row>
    <row r="281" spans="1:6" ht="33.75" x14ac:dyDescent="0.2">
      <c r="A281" s="91" t="s">
        <v>280</v>
      </c>
      <c r="B281" s="92" t="s">
        <v>1129</v>
      </c>
      <c r="C281" s="93" t="s">
        <v>1130</v>
      </c>
      <c r="D281" s="92" t="s">
        <v>859</v>
      </c>
      <c r="E281" s="196" t="s">
        <v>977</v>
      </c>
      <c r="F281" s="197"/>
    </row>
    <row r="282" spans="1:6" x14ac:dyDescent="0.2">
      <c r="A282" s="94" t="s">
        <v>1131</v>
      </c>
      <c r="B282" s="95" t="s">
        <v>67</v>
      </c>
      <c r="C282" s="96" t="s">
        <v>507</v>
      </c>
      <c r="D282" s="95" t="s">
        <v>68</v>
      </c>
      <c r="E282" s="97" t="s">
        <v>1132</v>
      </c>
      <c r="F282" s="97" t="s">
        <v>1133</v>
      </c>
    </row>
    <row r="283" spans="1:6" x14ac:dyDescent="0.2">
      <c r="A283" s="94" t="s">
        <v>1134</v>
      </c>
      <c r="B283" s="95" t="s">
        <v>281</v>
      </c>
      <c r="C283" s="96" t="s">
        <v>282</v>
      </c>
      <c r="D283" s="95" t="s">
        <v>144</v>
      </c>
      <c r="E283" s="97" t="s">
        <v>1135</v>
      </c>
      <c r="F283" s="97" t="s">
        <v>1136</v>
      </c>
    </row>
    <row r="284" spans="1:6" x14ac:dyDescent="0.2">
      <c r="A284" s="94" t="s">
        <v>1137</v>
      </c>
      <c r="B284" s="95" t="s">
        <v>302</v>
      </c>
      <c r="C284" s="96" t="s">
        <v>303</v>
      </c>
      <c r="D284" s="95" t="s">
        <v>144</v>
      </c>
      <c r="E284" s="97" t="s">
        <v>1138</v>
      </c>
      <c r="F284" s="97" t="s">
        <v>1139</v>
      </c>
    </row>
    <row r="285" spans="1:6" ht="22.5" x14ac:dyDescent="0.2">
      <c r="A285" s="94" t="s">
        <v>1140</v>
      </c>
      <c r="B285" s="95" t="s">
        <v>369</v>
      </c>
      <c r="C285" s="96" t="s">
        <v>370</v>
      </c>
      <c r="D285" s="95" t="s">
        <v>146</v>
      </c>
      <c r="E285" s="97" t="s">
        <v>1141</v>
      </c>
      <c r="F285" s="97" t="s">
        <v>1142</v>
      </c>
    </row>
    <row r="286" spans="1:6" ht="33.75" x14ac:dyDescent="0.2">
      <c r="A286" s="91" t="s">
        <v>283</v>
      </c>
      <c r="B286" s="92" t="s">
        <v>1143</v>
      </c>
      <c r="C286" s="93" t="s">
        <v>1144</v>
      </c>
      <c r="D286" s="92" t="s">
        <v>859</v>
      </c>
      <c r="E286" s="196" t="s">
        <v>1145</v>
      </c>
      <c r="F286" s="197"/>
    </row>
    <row r="287" spans="1:6" x14ac:dyDescent="0.2">
      <c r="A287" s="94" t="s">
        <v>1146</v>
      </c>
      <c r="B287" s="95" t="s">
        <v>67</v>
      </c>
      <c r="C287" s="96" t="s">
        <v>507</v>
      </c>
      <c r="D287" s="95" t="s">
        <v>68</v>
      </c>
      <c r="E287" s="97" t="s">
        <v>1147</v>
      </c>
      <c r="F287" s="97" t="s">
        <v>1148</v>
      </c>
    </row>
    <row r="288" spans="1:6" x14ac:dyDescent="0.2">
      <c r="A288" s="94" t="s">
        <v>1149</v>
      </c>
      <c r="B288" s="95" t="s">
        <v>211</v>
      </c>
      <c r="C288" s="96" t="s">
        <v>212</v>
      </c>
      <c r="D288" s="95" t="s">
        <v>206</v>
      </c>
      <c r="E288" s="97" t="s">
        <v>1150</v>
      </c>
      <c r="F288" s="97" t="s">
        <v>1151</v>
      </c>
    </row>
    <row r="289" spans="1:10" x14ac:dyDescent="0.2">
      <c r="A289" s="94" t="s">
        <v>1152</v>
      </c>
      <c r="B289" s="95" t="s">
        <v>226</v>
      </c>
      <c r="C289" s="96" t="s">
        <v>227</v>
      </c>
      <c r="D289" s="95" t="s">
        <v>206</v>
      </c>
      <c r="E289" s="97" t="s">
        <v>1153</v>
      </c>
      <c r="F289" s="97" t="s">
        <v>1154</v>
      </c>
    </row>
    <row r="290" spans="1:10" ht="33.75" x14ac:dyDescent="0.2">
      <c r="A290" s="91" t="s">
        <v>286</v>
      </c>
      <c r="B290" s="92" t="s">
        <v>1155</v>
      </c>
      <c r="C290" s="93" t="s">
        <v>1156</v>
      </c>
      <c r="D290" s="92" t="s">
        <v>859</v>
      </c>
      <c r="E290" s="196" t="s">
        <v>1157</v>
      </c>
      <c r="F290" s="197"/>
    </row>
    <row r="291" spans="1:10" x14ac:dyDescent="0.2">
      <c r="A291" s="94" t="s">
        <v>1158</v>
      </c>
      <c r="B291" s="95" t="s">
        <v>67</v>
      </c>
      <c r="C291" s="96" t="s">
        <v>507</v>
      </c>
      <c r="D291" s="95" t="s">
        <v>68</v>
      </c>
      <c r="E291" s="97" t="s">
        <v>1159</v>
      </c>
      <c r="F291" s="97" t="s">
        <v>1160</v>
      </c>
    </row>
    <row r="292" spans="1:10" x14ac:dyDescent="0.2">
      <c r="A292" s="94" t="s">
        <v>1161</v>
      </c>
      <c r="B292" s="95" t="s">
        <v>302</v>
      </c>
      <c r="C292" s="96" t="s">
        <v>303</v>
      </c>
      <c r="D292" s="95" t="s">
        <v>144</v>
      </c>
      <c r="E292" s="97" t="s">
        <v>1162</v>
      </c>
      <c r="F292" s="97" t="s">
        <v>1163</v>
      </c>
    </row>
    <row r="293" spans="1:10" ht="22.5" x14ac:dyDescent="0.2">
      <c r="A293" s="94" t="s">
        <v>1164</v>
      </c>
      <c r="B293" s="95" t="s">
        <v>369</v>
      </c>
      <c r="C293" s="96" t="s">
        <v>370</v>
      </c>
      <c r="D293" s="95" t="s">
        <v>146</v>
      </c>
      <c r="E293" s="97" t="s">
        <v>1125</v>
      </c>
      <c r="F293" s="97" t="s">
        <v>1165</v>
      </c>
    </row>
    <row r="294" spans="1:10" x14ac:dyDescent="0.2">
      <c r="A294" s="94" t="s">
        <v>1166</v>
      </c>
      <c r="B294" s="95" t="s">
        <v>413</v>
      </c>
      <c r="C294" s="96" t="s">
        <v>414</v>
      </c>
      <c r="D294" s="95" t="s">
        <v>322</v>
      </c>
      <c r="E294" s="97" t="s">
        <v>626</v>
      </c>
      <c r="F294" s="97" t="s">
        <v>1167</v>
      </c>
    </row>
    <row r="295" spans="1:10" ht="33.75" x14ac:dyDescent="0.2">
      <c r="A295" s="91" t="s">
        <v>289</v>
      </c>
      <c r="B295" s="92" t="s">
        <v>1168</v>
      </c>
      <c r="C295" s="93" t="s">
        <v>1169</v>
      </c>
      <c r="D295" s="92" t="s">
        <v>859</v>
      </c>
      <c r="E295" s="196" t="s">
        <v>1157</v>
      </c>
      <c r="F295" s="197"/>
    </row>
    <row r="296" spans="1:10" x14ac:dyDescent="0.2">
      <c r="A296" s="94" t="s">
        <v>1170</v>
      </c>
      <c r="B296" s="95" t="s">
        <v>67</v>
      </c>
      <c r="C296" s="96" t="s">
        <v>507</v>
      </c>
      <c r="D296" s="95" t="s">
        <v>68</v>
      </c>
      <c r="E296" s="97" t="s">
        <v>1171</v>
      </c>
      <c r="F296" s="97" t="s">
        <v>1172</v>
      </c>
    </row>
    <row r="297" spans="1:10" x14ac:dyDescent="0.2">
      <c r="A297" s="94" t="s">
        <v>1173</v>
      </c>
      <c r="B297" s="95" t="s">
        <v>281</v>
      </c>
      <c r="C297" s="96" t="s">
        <v>282</v>
      </c>
      <c r="D297" s="95" t="s">
        <v>144</v>
      </c>
      <c r="E297" s="97" t="s">
        <v>1174</v>
      </c>
      <c r="F297" s="97" t="s">
        <v>1175</v>
      </c>
    </row>
    <row r="298" spans="1:10" x14ac:dyDescent="0.2">
      <c r="A298" s="94" t="s">
        <v>1176</v>
      </c>
      <c r="B298" s="95" t="s">
        <v>302</v>
      </c>
      <c r="C298" s="96" t="s">
        <v>303</v>
      </c>
      <c r="D298" s="95" t="s">
        <v>144</v>
      </c>
      <c r="E298" s="97" t="s">
        <v>1177</v>
      </c>
      <c r="F298" s="97" t="s">
        <v>1178</v>
      </c>
    </row>
    <row r="299" spans="1:10" ht="22.5" x14ac:dyDescent="0.2">
      <c r="A299" s="94" t="s">
        <v>1179</v>
      </c>
      <c r="B299" s="95" t="s">
        <v>369</v>
      </c>
      <c r="C299" s="96" t="s">
        <v>370</v>
      </c>
      <c r="D299" s="95" t="s">
        <v>146</v>
      </c>
      <c r="E299" s="97" t="s">
        <v>1141</v>
      </c>
      <c r="F299" s="97" t="s">
        <v>1180</v>
      </c>
    </row>
    <row r="300" spans="1:10" ht="22.5" x14ac:dyDescent="0.2">
      <c r="A300" s="91" t="s">
        <v>292</v>
      </c>
      <c r="B300" s="92" t="s">
        <v>1181</v>
      </c>
      <c r="C300" s="93" t="s">
        <v>1182</v>
      </c>
      <c r="D300" s="92" t="s">
        <v>859</v>
      </c>
      <c r="E300" s="196">
        <v>0.252</v>
      </c>
      <c r="F300" s="197"/>
      <c r="H300" s="201" t="s">
        <v>1183</v>
      </c>
      <c r="I300" s="202"/>
    </row>
    <row r="301" spans="1:10" x14ac:dyDescent="0.2">
      <c r="A301" s="94" t="s">
        <v>1184</v>
      </c>
      <c r="B301" s="95" t="s">
        <v>67</v>
      </c>
      <c r="C301" s="96" t="s">
        <v>507</v>
      </c>
      <c r="D301" s="95" t="s">
        <v>68</v>
      </c>
      <c r="E301" s="97" t="s">
        <v>1185</v>
      </c>
      <c r="F301" s="97">
        <f>E301*E$300</f>
        <v>12.854519999999999</v>
      </c>
      <c r="H301" s="129" t="s">
        <v>1185</v>
      </c>
      <c r="I301" s="129" t="s">
        <v>1186</v>
      </c>
      <c r="J301" s="86">
        <f>F301-I301</f>
        <v>-70.750870000000006</v>
      </c>
    </row>
    <row r="302" spans="1:10" ht="22.5" x14ac:dyDescent="0.2">
      <c r="A302" s="94" t="s">
        <v>1187</v>
      </c>
      <c r="B302" s="95" t="s">
        <v>284</v>
      </c>
      <c r="C302" s="96" t="s">
        <v>285</v>
      </c>
      <c r="D302" s="95" t="s">
        <v>144</v>
      </c>
      <c r="E302" s="97" t="s">
        <v>1188</v>
      </c>
      <c r="F302" s="97">
        <f>E302*E$300</f>
        <v>4.6292400000000006E-3</v>
      </c>
      <c r="H302" s="129" t="s">
        <v>1188</v>
      </c>
      <c r="I302" s="129" t="s">
        <v>1189</v>
      </c>
      <c r="J302" s="86">
        <f t="shared" ref="J302:J307" si="0">F302-I302</f>
        <v>-2.5479189999999999E-2</v>
      </c>
    </row>
    <row r="303" spans="1:10" x14ac:dyDescent="0.2">
      <c r="A303" s="94" t="s">
        <v>1190</v>
      </c>
      <c r="B303" s="95" t="s">
        <v>290</v>
      </c>
      <c r="C303" s="96" t="s">
        <v>291</v>
      </c>
      <c r="D303" s="95" t="s">
        <v>144</v>
      </c>
      <c r="E303" s="97" t="s">
        <v>1191</v>
      </c>
      <c r="F303" s="97">
        <f t="shared" ref="F303:F307" si="1">E303*E$300</f>
        <v>1.89E-3</v>
      </c>
      <c r="H303" s="129" t="s">
        <v>1191</v>
      </c>
      <c r="I303" s="129" t="s">
        <v>1192</v>
      </c>
      <c r="J303" s="86">
        <f t="shared" si="0"/>
        <v>-1.04025E-2</v>
      </c>
    </row>
    <row r="304" spans="1:10" ht="22.5" x14ac:dyDescent="0.2">
      <c r="A304" s="94" t="s">
        <v>1193</v>
      </c>
      <c r="B304" s="95" t="s">
        <v>296</v>
      </c>
      <c r="C304" s="96" t="s">
        <v>297</v>
      </c>
      <c r="D304" s="95" t="s">
        <v>144</v>
      </c>
      <c r="E304" s="97" t="s">
        <v>1194</v>
      </c>
      <c r="F304" s="97">
        <f t="shared" si="1"/>
        <v>2.8476E-3</v>
      </c>
      <c r="H304" s="129" t="s">
        <v>1194</v>
      </c>
      <c r="I304" s="129" t="s">
        <v>1195</v>
      </c>
      <c r="J304" s="86">
        <f t="shared" si="0"/>
        <v>-1.5673100000000002E-2</v>
      </c>
    </row>
    <row r="305" spans="1:10" x14ac:dyDescent="0.2">
      <c r="A305" s="94" t="s">
        <v>1196</v>
      </c>
      <c r="B305" s="95" t="s">
        <v>302</v>
      </c>
      <c r="C305" s="96" t="s">
        <v>303</v>
      </c>
      <c r="D305" s="95" t="s">
        <v>144</v>
      </c>
      <c r="E305" s="97" t="s">
        <v>1177</v>
      </c>
      <c r="F305" s="97">
        <f t="shared" si="1"/>
        <v>1.2851999999999999E-2</v>
      </c>
      <c r="H305" s="129" t="s">
        <v>1177</v>
      </c>
      <c r="I305" s="129" t="s">
        <v>1197</v>
      </c>
      <c r="J305" s="86">
        <f t="shared" si="0"/>
        <v>-7.0736999999999994E-2</v>
      </c>
    </row>
    <row r="306" spans="1:10" ht="22.5" x14ac:dyDescent="0.2">
      <c r="A306" s="94" t="s">
        <v>1198</v>
      </c>
      <c r="B306" s="95" t="s">
        <v>369</v>
      </c>
      <c r="C306" s="96" t="s">
        <v>370</v>
      </c>
      <c r="D306" s="95" t="s">
        <v>146</v>
      </c>
      <c r="E306" s="97" t="s">
        <v>1141</v>
      </c>
      <c r="F306" s="97">
        <f t="shared" si="1"/>
        <v>0.21168000000000001</v>
      </c>
      <c r="H306" s="129" t="s">
        <v>1141</v>
      </c>
      <c r="I306" s="129" t="s">
        <v>1199</v>
      </c>
      <c r="J306" s="86">
        <f t="shared" si="0"/>
        <v>-1.1650799999999999</v>
      </c>
    </row>
    <row r="307" spans="1:10" x14ac:dyDescent="0.2">
      <c r="A307" s="94" t="s">
        <v>1200</v>
      </c>
      <c r="B307" s="95" t="s">
        <v>413</v>
      </c>
      <c r="C307" s="96" t="s">
        <v>414</v>
      </c>
      <c r="D307" s="95" t="s">
        <v>322</v>
      </c>
      <c r="E307" s="97" t="s">
        <v>1201</v>
      </c>
      <c r="F307" s="97">
        <f t="shared" si="1"/>
        <v>7.8119999999999995E-2</v>
      </c>
      <c r="H307" s="129" t="s">
        <v>1201</v>
      </c>
      <c r="I307" s="129" t="s">
        <v>1202</v>
      </c>
      <c r="J307" s="86">
        <f t="shared" si="0"/>
        <v>-0.42997000000000007</v>
      </c>
    </row>
    <row r="308" spans="1:10" ht="12.75" customHeight="1" x14ac:dyDescent="0.2">
      <c r="A308" s="198"/>
      <c r="B308" s="199"/>
      <c r="C308" s="199"/>
      <c r="D308" s="199"/>
      <c r="E308" s="199"/>
      <c r="F308" s="200"/>
    </row>
    <row r="309" spans="1:10" ht="12.75" customHeight="1" x14ac:dyDescent="0.2">
      <c r="A309" s="198" t="s">
        <v>1203</v>
      </c>
      <c r="B309" s="199"/>
      <c r="C309" s="199"/>
      <c r="D309" s="199"/>
      <c r="E309" s="199"/>
      <c r="F309" s="200"/>
    </row>
    <row r="310" spans="1:10" ht="22.5" x14ac:dyDescent="0.2">
      <c r="A310" s="91" t="s">
        <v>295</v>
      </c>
      <c r="B310" s="92" t="s">
        <v>948</v>
      </c>
      <c r="C310" s="93" t="s">
        <v>1204</v>
      </c>
      <c r="D310" s="92" t="s">
        <v>859</v>
      </c>
      <c r="E310" s="196" t="s">
        <v>1205</v>
      </c>
      <c r="F310" s="197"/>
    </row>
    <row r="311" spans="1:10" x14ac:dyDescent="0.2">
      <c r="A311" s="94" t="s">
        <v>1206</v>
      </c>
      <c r="B311" s="95" t="s">
        <v>67</v>
      </c>
      <c r="C311" s="96" t="s">
        <v>507</v>
      </c>
      <c r="D311" s="95" t="s">
        <v>68</v>
      </c>
      <c r="E311" s="97" t="s">
        <v>952</v>
      </c>
      <c r="F311" s="97" t="s">
        <v>1207</v>
      </c>
    </row>
    <row r="312" spans="1:10" x14ac:dyDescent="0.2">
      <c r="A312" s="91" t="s">
        <v>298</v>
      </c>
      <c r="B312" s="92" t="s">
        <v>970</v>
      </c>
      <c r="C312" s="93" t="s">
        <v>1208</v>
      </c>
      <c r="D312" s="92" t="s">
        <v>859</v>
      </c>
      <c r="E312" s="196" t="s">
        <v>1209</v>
      </c>
      <c r="F312" s="197"/>
    </row>
    <row r="313" spans="1:10" x14ac:dyDescent="0.2">
      <c r="A313" s="94" t="s">
        <v>1210</v>
      </c>
      <c r="B313" s="95" t="s">
        <v>67</v>
      </c>
      <c r="C313" s="96" t="s">
        <v>507</v>
      </c>
      <c r="D313" s="95" t="s">
        <v>68</v>
      </c>
      <c r="E313" s="97" t="s">
        <v>974</v>
      </c>
      <c r="F313" s="97" t="s">
        <v>1211</v>
      </c>
    </row>
    <row r="314" spans="1:10" ht="22.5" x14ac:dyDescent="0.2">
      <c r="A314" s="91" t="s">
        <v>301</v>
      </c>
      <c r="B314" s="92" t="s">
        <v>1212</v>
      </c>
      <c r="C314" s="93" t="s">
        <v>1208</v>
      </c>
      <c r="D314" s="92" t="s">
        <v>1213</v>
      </c>
      <c r="E314" s="196" t="s">
        <v>898</v>
      </c>
      <c r="F314" s="197"/>
    </row>
    <row r="315" spans="1:10" x14ac:dyDescent="0.2">
      <c r="A315" s="94" t="s">
        <v>1214</v>
      </c>
      <c r="B315" s="95" t="s">
        <v>67</v>
      </c>
      <c r="C315" s="96" t="s">
        <v>507</v>
      </c>
      <c r="D315" s="95" t="s">
        <v>68</v>
      </c>
      <c r="E315" s="97" t="s">
        <v>1215</v>
      </c>
      <c r="F315" s="97" t="s">
        <v>1216</v>
      </c>
    </row>
    <row r="316" spans="1:10" x14ac:dyDescent="0.2">
      <c r="A316" s="94" t="s">
        <v>1217</v>
      </c>
      <c r="B316" s="95" t="s">
        <v>113</v>
      </c>
      <c r="C316" s="96" t="s">
        <v>114</v>
      </c>
      <c r="D316" s="95" t="s">
        <v>71</v>
      </c>
      <c r="E316" s="97" t="s">
        <v>1218</v>
      </c>
      <c r="F316" s="97" t="s">
        <v>1219</v>
      </c>
    </row>
    <row r="317" spans="1:10" ht="22.5" x14ac:dyDescent="0.2">
      <c r="A317" s="91" t="s">
        <v>304</v>
      </c>
      <c r="B317" s="92" t="s">
        <v>980</v>
      </c>
      <c r="C317" s="93" t="s">
        <v>1220</v>
      </c>
      <c r="D317" s="92" t="s">
        <v>859</v>
      </c>
      <c r="E317" s="196" t="s">
        <v>1221</v>
      </c>
      <c r="F317" s="197"/>
    </row>
    <row r="318" spans="1:10" x14ac:dyDescent="0.2">
      <c r="A318" s="94" t="s">
        <v>1222</v>
      </c>
      <c r="B318" s="95" t="s">
        <v>67</v>
      </c>
      <c r="C318" s="96" t="s">
        <v>507</v>
      </c>
      <c r="D318" s="95" t="s">
        <v>68</v>
      </c>
      <c r="E318" s="97" t="s">
        <v>983</v>
      </c>
      <c r="F318" s="97" t="s">
        <v>1223</v>
      </c>
    </row>
    <row r="319" spans="1:10" ht="33.75" x14ac:dyDescent="0.2">
      <c r="A319" s="94" t="s">
        <v>1224</v>
      </c>
      <c r="B319" s="95" t="s">
        <v>82</v>
      </c>
      <c r="C319" s="96" t="s">
        <v>83</v>
      </c>
      <c r="D319" s="95" t="s">
        <v>71</v>
      </c>
      <c r="E319" s="97" t="s">
        <v>986</v>
      </c>
      <c r="F319" s="97" t="s">
        <v>1225</v>
      </c>
    </row>
    <row r="320" spans="1:10" x14ac:dyDescent="0.2">
      <c r="A320" s="94" t="s">
        <v>1226</v>
      </c>
      <c r="B320" s="95" t="s">
        <v>97</v>
      </c>
      <c r="C320" s="96" t="s">
        <v>98</v>
      </c>
      <c r="D320" s="95" t="s">
        <v>71</v>
      </c>
      <c r="E320" s="97" t="s">
        <v>989</v>
      </c>
      <c r="F320" s="97" t="s">
        <v>1227</v>
      </c>
    </row>
    <row r="321" spans="1:6" ht="12.75" customHeight="1" x14ac:dyDescent="0.2">
      <c r="A321" s="198"/>
      <c r="B321" s="199"/>
      <c r="C321" s="199"/>
      <c r="D321" s="199"/>
      <c r="E321" s="199"/>
      <c r="F321" s="200"/>
    </row>
    <row r="322" spans="1:6" ht="12.75" customHeight="1" x14ac:dyDescent="0.2">
      <c r="A322" s="198" t="s">
        <v>1228</v>
      </c>
      <c r="B322" s="199"/>
      <c r="C322" s="199"/>
      <c r="D322" s="199"/>
      <c r="E322" s="199"/>
      <c r="F322" s="200"/>
    </row>
    <row r="323" spans="1:6" ht="22.5" x14ac:dyDescent="0.2">
      <c r="A323" s="91" t="s">
        <v>307</v>
      </c>
      <c r="B323" s="92" t="s">
        <v>1229</v>
      </c>
      <c r="C323" s="93" t="s">
        <v>1230</v>
      </c>
      <c r="D323" s="92" t="s">
        <v>875</v>
      </c>
      <c r="E323" s="196" t="s">
        <v>1231</v>
      </c>
      <c r="F323" s="197"/>
    </row>
    <row r="324" spans="1:6" x14ac:dyDescent="0.2">
      <c r="A324" s="94" t="s">
        <v>1232</v>
      </c>
      <c r="B324" s="95" t="s">
        <v>67</v>
      </c>
      <c r="C324" s="96" t="s">
        <v>507</v>
      </c>
      <c r="D324" s="95" t="s">
        <v>68</v>
      </c>
      <c r="E324" s="97" t="s">
        <v>1233</v>
      </c>
      <c r="F324" s="97" t="s">
        <v>1234</v>
      </c>
    </row>
    <row r="325" spans="1:6" ht="22.5" x14ac:dyDescent="0.2">
      <c r="A325" s="94" t="s">
        <v>1235</v>
      </c>
      <c r="B325" s="95" t="s">
        <v>110</v>
      </c>
      <c r="C325" s="96" t="s">
        <v>111</v>
      </c>
      <c r="D325" s="95" t="s">
        <v>71</v>
      </c>
      <c r="E325" s="97" t="s">
        <v>1236</v>
      </c>
      <c r="F325" s="97" t="s">
        <v>1237</v>
      </c>
    </row>
    <row r="326" spans="1:6" x14ac:dyDescent="0.2">
      <c r="A326" s="94" t="s">
        <v>1238</v>
      </c>
      <c r="B326" s="95" t="s">
        <v>363</v>
      </c>
      <c r="C326" s="96" t="s">
        <v>364</v>
      </c>
      <c r="D326" s="95" t="s">
        <v>144</v>
      </c>
      <c r="E326" s="97" t="s">
        <v>614</v>
      </c>
      <c r="F326" s="97" t="s">
        <v>905</v>
      </c>
    </row>
    <row r="327" spans="1:6" ht="12.75" customHeight="1" x14ac:dyDescent="0.2">
      <c r="A327" s="198"/>
      <c r="B327" s="199"/>
      <c r="C327" s="199"/>
      <c r="D327" s="199"/>
      <c r="E327" s="199"/>
      <c r="F327" s="200"/>
    </row>
    <row r="328" spans="1:6" ht="12.75" customHeight="1" x14ac:dyDescent="0.2">
      <c r="A328" s="198" t="s">
        <v>1239</v>
      </c>
      <c r="B328" s="199"/>
      <c r="C328" s="199"/>
      <c r="D328" s="199"/>
      <c r="E328" s="199"/>
      <c r="F328" s="200"/>
    </row>
    <row r="329" spans="1:6" ht="22.5" x14ac:dyDescent="0.2">
      <c r="A329" s="91" t="s">
        <v>310</v>
      </c>
      <c r="B329" s="92" t="s">
        <v>1240</v>
      </c>
      <c r="C329" s="93" t="s">
        <v>1241</v>
      </c>
      <c r="D329" s="92" t="s">
        <v>859</v>
      </c>
      <c r="E329" s="196" t="s">
        <v>1242</v>
      </c>
      <c r="F329" s="197"/>
    </row>
    <row r="330" spans="1:6" x14ac:dyDescent="0.2">
      <c r="A330" s="94" t="s">
        <v>1243</v>
      </c>
      <c r="B330" s="95" t="s">
        <v>67</v>
      </c>
      <c r="C330" s="96" t="s">
        <v>507</v>
      </c>
      <c r="D330" s="95" t="s">
        <v>68</v>
      </c>
      <c r="E330" s="97" t="s">
        <v>1244</v>
      </c>
      <c r="F330" s="97" t="s">
        <v>1245</v>
      </c>
    </row>
    <row r="331" spans="1:6" x14ac:dyDescent="0.2">
      <c r="A331" s="91" t="s">
        <v>313</v>
      </c>
      <c r="B331" s="92" t="s">
        <v>936</v>
      </c>
      <c r="C331" s="93" t="s">
        <v>937</v>
      </c>
      <c r="D331" s="92" t="s">
        <v>859</v>
      </c>
      <c r="E331" s="196" t="s">
        <v>1246</v>
      </c>
      <c r="F331" s="197"/>
    </row>
    <row r="332" spans="1:6" x14ac:dyDescent="0.2">
      <c r="A332" s="94" t="s">
        <v>1247</v>
      </c>
      <c r="B332" s="95" t="s">
        <v>67</v>
      </c>
      <c r="C332" s="96" t="s">
        <v>507</v>
      </c>
      <c r="D332" s="95" t="s">
        <v>68</v>
      </c>
      <c r="E332" s="97" t="s">
        <v>940</v>
      </c>
      <c r="F332" s="97" t="s">
        <v>1248</v>
      </c>
    </row>
    <row r="333" spans="1:6" ht="22.5" x14ac:dyDescent="0.2">
      <c r="A333" s="91" t="s">
        <v>316</v>
      </c>
      <c r="B333" s="92" t="s">
        <v>1249</v>
      </c>
      <c r="C333" s="93" t="s">
        <v>1250</v>
      </c>
      <c r="D333" s="92" t="s">
        <v>859</v>
      </c>
      <c r="E333" s="196" t="s">
        <v>1251</v>
      </c>
      <c r="F333" s="197"/>
    </row>
    <row r="334" spans="1:6" x14ac:dyDescent="0.2">
      <c r="A334" s="94" t="s">
        <v>1252</v>
      </c>
      <c r="B334" s="95" t="s">
        <v>67</v>
      </c>
      <c r="C334" s="96" t="s">
        <v>507</v>
      </c>
      <c r="D334" s="95" t="s">
        <v>68</v>
      </c>
      <c r="E334" s="97" t="s">
        <v>1253</v>
      </c>
      <c r="F334" s="97" t="s">
        <v>1254</v>
      </c>
    </row>
    <row r="335" spans="1:6" ht="22.5" x14ac:dyDescent="0.2">
      <c r="A335" s="91" t="s">
        <v>319</v>
      </c>
      <c r="B335" s="92" t="s">
        <v>936</v>
      </c>
      <c r="C335" s="93" t="s">
        <v>976</v>
      </c>
      <c r="D335" s="92" t="s">
        <v>859</v>
      </c>
      <c r="E335" s="196" t="s">
        <v>1255</v>
      </c>
      <c r="F335" s="197"/>
    </row>
    <row r="336" spans="1:6" x14ac:dyDescent="0.2">
      <c r="A336" s="94" t="s">
        <v>1256</v>
      </c>
      <c r="B336" s="95" t="s">
        <v>67</v>
      </c>
      <c r="C336" s="96" t="s">
        <v>507</v>
      </c>
      <c r="D336" s="95" t="s">
        <v>68</v>
      </c>
      <c r="E336" s="97" t="s">
        <v>940</v>
      </c>
      <c r="F336" s="97" t="s">
        <v>1257</v>
      </c>
    </row>
    <row r="337" spans="1:6" x14ac:dyDescent="0.2">
      <c r="A337" s="91" t="s">
        <v>323</v>
      </c>
      <c r="B337" s="92" t="s">
        <v>1258</v>
      </c>
      <c r="C337" s="93" t="s">
        <v>1259</v>
      </c>
      <c r="D337" s="92" t="s">
        <v>859</v>
      </c>
      <c r="E337" s="196" t="s">
        <v>1260</v>
      </c>
      <c r="F337" s="197"/>
    </row>
    <row r="338" spans="1:6" x14ac:dyDescent="0.2">
      <c r="A338" s="94" t="s">
        <v>1261</v>
      </c>
      <c r="B338" s="95" t="s">
        <v>67</v>
      </c>
      <c r="C338" s="96" t="s">
        <v>507</v>
      </c>
      <c r="D338" s="95" t="s">
        <v>68</v>
      </c>
      <c r="E338" s="97" t="s">
        <v>1262</v>
      </c>
      <c r="F338" s="97" t="s">
        <v>1263</v>
      </c>
    </row>
    <row r="339" spans="1:6" x14ac:dyDescent="0.2">
      <c r="A339" s="91" t="s">
        <v>326</v>
      </c>
      <c r="B339" s="92" t="s">
        <v>1264</v>
      </c>
      <c r="C339" s="93" t="s">
        <v>1265</v>
      </c>
      <c r="D339" s="92" t="s">
        <v>859</v>
      </c>
      <c r="E339" s="196" t="s">
        <v>1266</v>
      </c>
      <c r="F339" s="197"/>
    </row>
    <row r="340" spans="1:6" x14ac:dyDescent="0.2">
      <c r="A340" s="94" t="s">
        <v>1267</v>
      </c>
      <c r="B340" s="95" t="s">
        <v>67</v>
      </c>
      <c r="C340" s="96" t="s">
        <v>507</v>
      </c>
      <c r="D340" s="95" t="s">
        <v>68</v>
      </c>
      <c r="E340" s="97" t="s">
        <v>1268</v>
      </c>
      <c r="F340" s="97" t="s">
        <v>1269</v>
      </c>
    </row>
    <row r="341" spans="1:6" ht="33.75" x14ac:dyDescent="0.2">
      <c r="A341" s="94" t="s">
        <v>1270</v>
      </c>
      <c r="B341" s="95" t="s">
        <v>82</v>
      </c>
      <c r="C341" s="96" t="s">
        <v>83</v>
      </c>
      <c r="D341" s="95" t="s">
        <v>71</v>
      </c>
      <c r="E341" s="97" t="s">
        <v>1271</v>
      </c>
      <c r="F341" s="97" t="s">
        <v>1272</v>
      </c>
    </row>
    <row r="342" spans="1:6" x14ac:dyDescent="0.2">
      <c r="A342" s="94" t="s">
        <v>1273</v>
      </c>
      <c r="B342" s="95" t="s">
        <v>97</v>
      </c>
      <c r="C342" s="96" t="s">
        <v>98</v>
      </c>
      <c r="D342" s="95" t="s">
        <v>71</v>
      </c>
      <c r="E342" s="97" t="s">
        <v>878</v>
      </c>
      <c r="F342" s="97" t="s">
        <v>1274</v>
      </c>
    </row>
    <row r="343" spans="1:6" x14ac:dyDescent="0.2">
      <c r="A343" s="91" t="s">
        <v>329</v>
      </c>
      <c r="B343" s="92" t="s">
        <v>1275</v>
      </c>
      <c r="C343" s="93" t="s">
        <v>1276</v>
      </c>
      <c r="D343" s="92" t="s">
        <v>859</v>
      </c>
      <c r="E343" s="196" t="s">
        <v>1277</v>
      </c>
      <c r="F343" s="197"/>
    </row>
    <row r="344" spans="1:6" x14ac:dyDescent="0.2">
      <c r="A344" s="94" t="s">
        <v>1278</v>
      </c>
      <c r="B344" s="95" t="s">
        <v>67</v>
      </c>
      <c r="C344" s="96" t="s">
        <v>507</v>
      </c>
      <c r="D344" s="95" t="s">
        <v>68</v>
      </c>
      <c r="E344" s="97" t="s">
        <v>1279</v>
      </c>
      <c r="F344" s="97" t="s">
        <v>1280</v>
      </c>
    </row>
    <row r="345" spans="1:6" x14ac:dyDescent="0.2">
      <c r="A345" s="91" t="s">
        <v>332</v>
      </c>
      <c r="B345" s="92" t="s">
        <v>1281</v>
      </c>
      <c r="C345" s="93" t="s">
        <v>1282</v>
      </c>
      <c r="D345" s="92" t="s">
        <v>859</v>
      </c>
      <c r="E345" s="196" t="s">
        <v>1283</v>
      </c>
      <c r="F345" s="197"/>
    </row>
    <row r="346" spans="1:6" x14ac:dyDescent="0.2">
      <c r="A346" s="94" t="s">
        <v>1284</v>
      </c>
      <c r="B346" s="95" t="s">
        <v>67</v>
      </c>
      <c r="C346" s="96" t="s">
        <v>507</v>
      </c>
      <c r="D346" s="95" t="s">
        <v>68</v>
      </c>
      <c r="E346" s="97" t="s">
        <v>1285</v>
      </c>
      <c r="F346" s="97" t="s">
        <v>1286</v>
      </c>
    </row>
    <row r="347" spans="1:6" ht="12.75" customHeight="1" x14ac:dyDescent="0.2">
      <c r="A347" s="198"/>
      <c r="B347" s="199"/>
      <c r="C347" s="199"/>
      <c r="D347" s="199"/>
      <c r="E347" s="199"/>
      <c r="F347" s="200"/>
    </row>
    <row r="348" spans="1:6" ht="12.75" customHeight="1" x14ac:dyDescent="0.2">
      <c r="A348" s="198" t="s">
        <v>991</v>
      </c>
      <c r="B348" s="199"/>
      <c r="C348" s="199"/>
      <c r="D348" s="199"/>
      <c r="E348" s="199"/>
      <c r="F348" s="200"/>
    </row>
    <row r="349" spans="1:6" ht="33.75" x14ac:dyDescent="0.2">
      <c r="A349" s="91" t="s">
        <v>335</v>
      </c>
      <c r="B349" s="92" t="s">
        <v>1287</v>
      </c>
      <c r="C349" s="93" t="s">
        <v>1288</v>
      </c>
      <c r="D349" s="92" t="s">
        <v>146</v>
      </c>
      <c r="E349" s="196" t="s">
        <v>924</v>
      </c>
      <c r="F349" s="197"/>
    </row>
    <row r="350" spans="1:6" x14ac:dyDescent="0.2">
      <c r="A350" s="94" t="s">
        <v>1289</v>
      </c>
      <c r="B350" s="95" t="s">
        <v>67</v>
      </c>
      <c r="C350" s="96" t="s">
        <v>507</v>
      </c>
      <c r="D350" s="95" t="s">
        <v>68</v>
      </c>
      <c r="E350" s="97" t="s">
        <v>1290</v>
      </c>
      <c r="F350" s="97" t="s">
        <v>959</v>
      </c>
    </row>
    <row r="351" spans="1:6" x14ac:dyDescent="0.2">
      <c r="A351" s="94" t="s">
        <v>1291</v>
      </c>
      <c r="B351" s="95" t="s">
        <v>94</v>
      </c>
      <c r="C351" s="96" t="s">
        <v>95</v>
      </c>
      <c r="D351" s="95" t="s">
        <v>71</v>
      </c>
      <c r="E351" s="97" t="s">
        <v>564</v>
      </c>
      <c r="F351" s="97" t="s">
        <v>1292</v>
      </c>
    </row>
    <row r="352" spans="1:6" ht="22.5" x14ac:dyDescent="0.2">
      <c r="A352" s="94" t="s">
        <v>1293</v>
      </c>
      <c r="B352" s="95" t="s">
        <v>110</v>
      </c>
      <c r="C352" s="96" t="s">
        <v>111</v>
      </c>
      <c r="D352" s="95" t="s">
        <v>71</v>
      </c>
      <c r="E352" s="97" t="s">
        <v>921</v>
      </c>
      <c r="F352" s="97" t="s">
        <v>1294</v>
      </c>
    </row>
    <row r="353" spans="1:6" x14ac:dyDescent="0.2">
      <c r="A353" s="94" t="s">
        <v>1295</v>
      </c>
      <c r="B353" s="95" t="s">
        <v>119</v>
      </c>
      <c r="C353" s="96" t="s">
        <v>120</v>
      </c>
      <c r="D353" s="95" t="s">
        <v>71</v>
      </c>
      <c r="E353" s="97" t="s">
        <v>626</v>
      </c>
      <c r="F353" s="97" t="s">
        <v>1296</v>
      </c>
    </row>
    <row r="354" spans="1:6" x14ac:dyDescent="0.2">
      <c r="A354" s="94" t="s">
        <v>1297</v>
      </c>
      <c r="B354" s="95" t="s">
        <v>134</v>
      </c>
      <c r="C354" s="96" t="s">
        <v>135</v>
      </c>
      <c r="D354" s="95" t="s">
        <v>71</v>
      </c>
      <c r="E354" s="97" t="s">
        <v>525</v>
      </c>
      <c r="F354" s="97" t="s">
        <v>1298</v>
      </c>
    </row>
    <row r="355" spans="1:6" x14ac:dyDescent="0.2">
      <c r="A355" s="94" t="s">
        <v>1299</v>
      </c>
      <c r="B355" s="95" t="s">
        <v>360</v>
      </c>
      <c r="C355" s="96" t="s">
        <v>361</v>
      </c>
      <c r="D355" s="95" t="s">
        <v>144</v>
      </c>
      <c r="E355" s="97" t="s">
        <v>1300</v>
      </c>
      <c r="F355" s="97" t="s">
        <v>1301</v>
      </c>
    </row>
    <row r="356" spans="1:6" x14ac:dyDescent="0.2">
      <c r="A356" s="94" t="s">
        <v>1302</v>
      </c>
      <c r="B356" s="95" t="s">
        <v>419</v>
      </c>
      <c r="C356" s="96" t="s">
        <v>420</v>
      </c>
      <c r="D356" s="95" t="s">
        <v>144</v>
      </c>
      <c r="E356" s="97" t="s">
        <v>1303</v>
      </c>
      <c r="F356" s="97" t="s">
        <v>1304</v>
      </c>
    </row>
    <row r="357" spans="1:6" ht="22.5" x14ac:dyDescent="0.2">
      <c r="A357" s="91" t="s">
        <v>338</v>
      </c>
      <c r="B357" s="92" t="s">
        <v>159</v>
      </c>
      <c r="C357" s="93" t="s">
        <v>1056</v>
      </c>
      <c r="D357" s="92" t="s">
        <v>146</v>
      </c>
      <c r="E357" s="196" t="s">
        <v>924</v>
      </c>
      <c r="F357" s="197"/>
    </row>
    <row r="358" spans="1:6" ht="22.5" x14ac:dyDescent="0.2">
      <c r="A358" s="91" t="s">
        <v>341</v>
      </c>
      <c r="B358" s="92" t="s">
        <v>161</v>
      </c>
      <c r="C358" s="93" t="s">
        <v>162</v>
      </c>
      <c r="D358" s="92" t="s">
        <v>151</v>
      </c>
      <c r="E358" s="196" t="s">
        <v>66</v>
      </c>
      <c r="F358" s="197"/>
    </row>
    <row r="359" spans="1:6" ht="12.75" customHeight="1" x14ac:dyDescent="0.2">
      <c r="A359" s="198"/>
      <c r="B359" s="199"/>
      <c r="C359" s="199"/>
      <c r="D359" s="199"/>
      <c r="E359" s="199"/>
      <c r="F359" s="200"/>
    </row>
    <row r="360" spans="1:6" ht="12.75" customHeight="1" x14ac:dyDescent="0.2">
      <c r="A360" s="198" t="s">
        <v>1057</v>
      </c>
      <c r="B360" s="199"/>
      <c r="C360" s="199"/>
      <c r="D360" s="199"/>
      <c r="E360" s="199"/>
      <c r="F360" s="200"/>
    </row>
    <row r="361" spans="1:6" ht="22.5" x14ac:dyDescent="0.2">
      <c r="A361" s="91" t="s">
        <v>344</v>
      </c>
      <c r="B361" s="92" t="s">
        <v>1058</v>
      </c>
      <c r="C361" s="93" t="s">
        <v>1059</v>
      </c>
      <c r="D361" s="92" t="s">
        <v>859</v>
      </c>
      <c r="E361" s="196" t="s">
        <v>1305</v>
      </c>
      <c r="F361" s="197"/>
    </row>
    <row r="362" spans="1:6" x14ac:dyDescent="0.2">
      <c r="A362" s="94" t="s">
        <v>1306</v>
      </c>
      <c r="B362" s="95" t="s">
        <v>67</v>
      </c>
      <c r="C362" s="96" t="s">
        <v>507</v>
      </c>
      <c r="D362" s="95" t="s">
        <v>68</v>
      </c>
      <c r="E362" s="97" t="s">
        <v>1062</v>
      </c>
      <c r="F362" s="97" t="s">
        <v>1307</v>
      </c>
    </row>
    <row r="363" spans="1:6" ht="33.75" x14ac:dyDescent="0.2">
      <c r="A363" s="91" t="s">
        <v>347</v>
      </c>
      <c r="B363" s="92" t="s">
        <v>1064</v>
      </c>
      <c r="C363" s="93" t="s">
        <v>1065</v>
      </c>
      <c r="D363" s="92" t="s">
        <v>859</v>
      </c>
      <c r="E363" s="196" t="s">
        <v>1305</v>
      </c>
      <c r="F363" s="197"/>
    </row>
    <row r="364" spans="1:6" x14ac:dyDescent="0.2">
      <c r="A364" s="94" t="s">
        <v>1308</v>
      </c>
      <c r="B364" s="95" t="s">
        <v>67</v>
      </c>
      <c r="C364" s="96" t="s">
        <v>507</v>
      </c>
      <c r="D364" s="95" t="s">
        <v>68</v>
      </c>
      <c r="E364" s="97" t="s">
        <v>1067</v>
      </c>
      <c r="F364" s="97" t="s">
        <v>1309</v>
      </c>
    </row>
    <row r="365" spans="1:6" x14ac:dyDescent="0.2">
      <c r="A365" s="94" t="s">
        <v>1310</v>
      </c>
      <c r="B365" s="95" t="s">
        <v>119</v>
      </c>
      <c r="C365" s="96" t="s">
        <v>120</v>
      </c>
      <c r="D365" s="95" t="s">
        <v>71</v>
      </c>
      <c r="E365" s="97" t="s">
        <v>899</v>
      </c>
      <c r="F365" s="97" t="s">
        <v>1311</v>
      </c>
    </row>
    <row r="366" spans="1:6" x14ac:dyDescent="0.2">
      <c r="A366" s="94" t="s">
        <v>1312</v>
      </c>
      <c r="B366" s="95" t="s">
        <v>241</v>
      </c>
      <c r="C366" s="96" t="s">
        <v>242</v>
      </c>
      <c r="D366" s="95" t="s">
        <v>144</v>
      </c>
      <c r="E366" s="97" t="s">
        <v>1072</v>
      </c>
      <c r="F366" s="97" t="s">
        <v>1313</v>
      </c>
    </row>
    <row r="367" spans="1:6" x14ac:dyDescent="0.2">
      <c r="A367" s="94" t="s">
        <v>1314</v>
      </c>
      <c r="B367" s="95" t="s">
        <v>244</v>
      </c>
      <c r="C367" s="96" t="s">
        <v>245</v>
      </c>
      <c r="D367" s="95" t="s">
        <v>144</v>
      </c>
      <c r="E367" s="97" t="s">
        <v>950</v>
      </c>
      <c r="F367" s="97" t="s">
        <v>1315</v>
      </c>
    </row>
    <row r="368" spans="1:6" x14ac:dyDescent="0.2">
      <c r="A368" s="91" t="s">
        <v>350</v>
      </c>
      <c r="B368" s="92" t="s">
        <v>308</v>
      </c>
      <c r="C368" s="93" t="s">
        <v>309</v>
      </c>
      <c r="D368" s="92" t="s">
        <v>146</v>
      </c>
      <c r="E368" s="196" t="s">
        <v>1316</v>
      </c>
      <c r="F368" s="197"/>
    </row>
    <row r="369" spans="1:6" ht="22.5" x14ac:dyDescent="0.2">
      <c r="A369" s="91" t="s">
        <v>353</v>
      </c>
      <c r="B369" s="92" t="s">
        <v>1077</v>
      </c>
      <c r="C369" s="93" t="s">
        <v>1078</v>
      </c>
      <c r="D369" s="92" t="s">
        <v>859</v>
      </c>
      <c r="E369" s="196" t="s">
        <v>1305</v>
      </c>
      <c r="F369" s="197"/>
    </row>
    <row r="370" spans="1:6" x14ac:dyDescent="0.2">
      <c r="A370" s="94" t="s">
        <v>1317</v>
      </c>
      <c r="B370" s="95" t="s">
        <v>67</v>
      </c>
      <c r="C370" s="96" t="s">
        <v>507</v>
      </c>
      <c r="D370" s="95" t="s">
        <v>68</v>
      </c>
      <c r="E370" s="97" t="s">
        <v>1080</v>
      </c>
      <c r="F370" s="97" t="s">
        <v>1318</v>
      </c>
    </row>
    <row r="371" spans="1:6" x14ac:dyDescent="0.2">
      <c r="A371" s="94" t="s">
        <v>1319</v>
      </c>
      <c r="B371" s="95" t="s">
        <v>76</v>
      </c>
      <c r="C371" s="96" t="s">
        <v>77</v>
      </c>
      <c r="D371" s="95" t="s">
        <v>71</v>
      </c>
      <c r="E371" s="97" t="s">
        <v>1083</v>
      </c>
      <c r="F371" s="97" t="s">
        <v>1320</v>
      </c>
    </row>
    <row r="372" spans="1:6" ht="22.5" x14ac:dyDescent="0.2">
      <c r="A372" s="94" t="s">
        <v>1321</v>
      </c>
      <c r="B372" s="95" t="s">
        <v>220</v>
      </c>
      <c r="C372" s="96" t="s">
        <v>221</v>
      </c>
      <c r="D372" s="95" t="s">
        <v>206</v>
      </c>
      <c r="E372" s="97" t="s">
        <v>1086</v>
      </c>
      <c r="F372" s="97" t="s">
        <v>1322</v>
      </c>
    </row>
    <row r="373" spans="1:6" ht="33.75" x14ac:dyDescent="0.2">
      <c r="A373" s="91" t="s">
        <v>356</v>
      </c>
      <c r="B373" s="92" t="s">
        <v>1088</v>
      </c>
      <c r="C373" s="93" t="s">
        <v>1089</v>
      </c>
      <c r="D373" s="92" t="s">
        <v>859</v>
      </c>
      <c r="E373" s="196" t="s">
        <v>1305</v>
      </c>
      <c r="F373" s="197"/>
    </row>
    <row r="374" spans="1:6" x14ac:dyDescent="0.2">
      <c r="A374" s="94" t="s">
        <v>1323</v>
      </c>
      <c r="B374" s="95" t="s">
        <v>67</v>
      </c>
      <c r="C374" s="96" t="s">
        <v>507</v>
      </c>
      <c r="D374" s="95" t="s">
        <v>68</v>
      </c>
      <c r="E374" s="97" t="s">
        <v>1091</v>
      </c>
      <c r="F374" s="97" t="s">
        <v>1324</v>
      </c>
    </row>
    <row r="375" spans="1:6" x14ac:dyDescent="0.2">
      <c r="A375" s="94" t="s">
        <v>1325</v>
      </c>
      <c r="B375" s="95" t="s">
        <v>119</v>
      </c>
      <c r="C375" s="96" t="s">
        <v>120</v>
      </c>
      <c r="D375" s="95" t="s">
        <v>71</v>
      </c>
      <c r="E375" s="97" t="s">
        <v>1094</v>
      </c>
      <c r="F375" s="97" t="s">
        <v>1326</v>
      </c>
    </row>
    <row r="376" spans="1:6" x14ac:dyDescent="0.2">
      <c r="A376" s="94" t="s">
        <v>1327</v>
      </c>
      <c r="B376" s="95" t="s">
        <v>214</v>
      </c>
      <c r="C376" s="96" t="s">
        <v>212</v>
      </c>
      <c r="D376" s="95" t="s">
        <v>206</v>
      </c>
      <c r="E376" s="97" t="s">
        <v>1097</v>
      </c>
      <c r="F376" s="97" t="s">
        <v>1328</v>
      </c>
    </row>
    <row r="377" spans="1:6" ht="22.5" x14ac:dyDescent="0.2">
      <c r="A377" s="94" t="s">
        <v>1329</v>
      </c>
      <c r="B377" s="95" t="s">
        <v>437</v>
      </c>
      <c r="C377" s="96" t="s">
        <v>438</v>
      </c>
      <c r="D377" s="95" t="s">
        <v>206</v>
      </c>
      <c r="E377" s="97" t="s">
        <v>1100</v>
      </c>
      <c r="F377" s="97" t="s">
        <v>1330</v>
      </c>
    </row>
    <row r="378" spans="1:6" x14ac:dyDescent="0.2">
      <c r="A378" s="91" t="s">
        <v>359</v>
      </c>
      <c r="B378" s="92" t="s">
        <v>259</v>
      </c>
      <c r="C378" s="93" t="s">
        <v>260</v>
      </c>
      <c r="D378" s="92" t="s">
        <v>146</v>
      </c>
      <c r="E378" s="196" t="s">
        <v>1331</v>
      </c>
      <c r="F378" s="197"/>
    </row>
    <row r="379" spans="1:6" x14ac:dyDescent="0.2">
      <c r="A379" s="91" t="s">
        <v>362</v>
      </c>
      <c r="B379" s="92" t="s">
        <v>1103</v>
      </c>
      <c r="C379" s="93" t="s">
        <v>1104</v>
      </c>
      <c r="D379" s="92" t="s">
        <v>875</v>
      </c>
      <c r="E379" s="196" t="s">
        <v>629</v>
      </c>
      <c r="F379" s="197"/>
    </row>
    <row r="380" spans="1:6" x14ac:dyDescent="0.2">
      <c r="A380" s="94" t="s">
        <v>1332</v>
      </c>
      <c r="B380" s="95" t="s">
        <v>67</v>
      </c>
      <c r="C380" s="96" t="s">
        <v>507</v>
      </c>
      <c r="D380" s="95" t="s">
        <v>68</v>
      </c>
      <c r="E380" s="97" t="s">
        <v>1107</v>
      </c>
      <c r="F380" s="97" t="s">
        <v>1333</v>
      </c>
    </row>
    <row r="381" spans="1:6" x14ac:dyDescent="0.2">
      <c r="A381" s="94" t="s">
        <v>1334</v>
      </c>
      <c r="B381" s="95" t="s">
        <v>119</v>
      </c>
      <c r="C381" s="96" t="s">
        <v>120</v>
      </c>
      <c r="D381" s="95" t="s">
        <v>71</v>
      </c>
      <c r="E381" s="97" t="s">
        <v>641</v>
      </c>
      <c r="F381" s="97" t="s">
        <v>1335</v>
      </c>
    </row>
    <row r="382" spans="1:6" ht="22.5" x14ac:dyDescent="0.2">
      <c r="A382" s="94" t="s">
        <v>1336</v>
      </c>
      <c r="B382" s="95" t="s">
        <v>220</v>
      </c>
      <c r="C382" s="96" t="s">
        <v>221</v>
      </c>
      <c r="D382" s="95" t="s">
        <v>206</v>
      </c>
      <c r="E382" s="97" t="s">
        <v>638</v>
      </c>
      <c r="F382" s="97" t="s">
        <v>1337</v>
      </c>
    </row>
    <row r="383" spans="1:6" x14ac:dyDescent="0.2">
      <c r="A383" s="94" t="s">
        <v>1338</v>
      </c>
      <c r="B383" s="95" t="s">
        <v>428</v>
      </c>
      <c r="C383" s="96" t="s">
        <v>429</v>
      </c>
      <c r="D383" s="95" t="s">
        <v>148</v>
      </c>
      <c r="E383" s="97" t="s">
        <v>424</v>
      </c>
      <c r="F383" s="97" t="s">
        <v>1339</v>
      </c>
    </row>
    <row r="384" spans="1:6" ht="12.75" customHeight="1" x14ac:dyDescent="0.2">
      <c r="A384" s="198"/>
      <c r="B384" s="199"/>
      <c r="C384" s="199"/>
      <c r="D384" s="199"/>
      <c r="E384" s="199"/>
      <c r="F384" s="200"/>
    </row>
    <row r="385" spans="1:10" ht="12.75" customHeight="1" x14ac:dyDescent="0.2">
      <c r="A385" s="198" t="s">
        <v>1340</v>
      </c>
      <c r="B385" s="199"/>
      <c r="C385" s="199"/>
      <c r="D385" s="199"/>
      <c r="E385" s="199"/>
      <c r="F385" s="200"/>
    </row>
    <row r="386" spans="1:10" x14ac:dyDescent="0.2">
      <c r="A386" s="91" t="s">
        <v>365</v>
      </c>
      <c r="B386" s="92" t="s">
        <v>1341</v>
      </c>
      <c r="C386" s="93" t="s">
        <v>1342</v>
      </c>
      <c r="D386" s="92" t="s">
        <v>206</v>
      </c>
      <c r="E386" s="196">
        <v>0</v>
      </c>
      <c r="F386" s="197"/>
      <c r="H386" s="201" t="s">
        <v>1343</v>
      </c>
      <c r="I386" s="202"/>
    </row>
    <row r="387" spans="1:10" x14ac:dyDescent="0.2">
      <c r="A387" s="94" t="s">
        <v>1344</v>
      </c>
      <c r="B387" s="95" t="s">
        <v>67</v>
      </c>
      <c r="C387" s="96" t="s">
        <v>507</v>
      </c>
      <c r="D387" s="95" t="s">
        <v>68</v>
      </c>
      <c r="E387" s="97" t="s">
        <v>588</v>
      </c>
      <c r="F387" s="97">
        <f>E387*E$386</f>
        <v>0</v>
      </c>
      <c r="H387" s="129" t="s">
        <v>588</v>
      </c>
      <c r="I387" s="129" t="s">
        <v>1345</v>
      </c>
      <c r="J387" s="86">
        <f>F387-I387</f>
        <v>-44.64</v>
      </c>
    </row>
    <row r="388" spans="1:10" x14ac:dyDescent="0.2">
      <c r="A388" s="94" t="s">
        <v>1346</v>
      </c>
      <c r="B388" s="95" t="s">
        <v>76</v>
      </c>
      <c r="C388" s="96" t="s">
        <v>77</v>
      </c>
      <c r="D388" s="95" t="s">
        <v>71</v>
      </c>
      <c r="E388" s="97" t="s">
        <v>901</v>
      </c>
      <c r="F388" s="97">
        <f t="shared" ref="F388:F392" si="2">E388*E$386</f>
        <v>0</v>
      </c>
      <c r="H388" s="129" t="s">
        <v>901</v>
      </c>
      <c r="I388" s="129" t="s">
        <v>1347</v>
      </c>
      <c r="J388" s="86">
        <f t="shared" ref="J388:J392" si="3">F388-I388</f>
        <v>-11.904</v>
      </c>
    </row>
    <row r="389" spans="1:10" x14ac:dyDescent="0.2">
      <c r="A389" s="94" t="s">
        <v>1348</v>
      </c>
      <c r="B389" s="95" t="s">
        <v>204</v>
      </c>
      <c r="C389" s="96" t="s">
        <v>205</v>
      </c>
      <c r="D389" s="95" t="s">
        <v>206</v>
      </c>
      <c r="E389" s="97" t="s">
        <v>1349</v>
      </c>
      <c r="F389" s="97">
        <f t="shared" si="2"/>
        <v>0</v>
      </c>
      <c r="H389" s="129" t="s">
        <v>1349</v>
      </c>
      <c r="I389" s="129" t="s">
        <v>1350</v>
      </c>
      <c r="J389" s="86">
        <f t="shared" si="3"/>
        <v>-25.295999999999999</v>
      </c>
    </row>
    <row r="390" spans="1:10" x14ac:dyDescent="0.2">
      <c r="A390" s="94" t="s">
        <v>1351</v>
      </c>
      <c r="B390" s="95" t="s">
        <v>214</v>
      </c>
      <c r="C390" s="96" t="s">
        <v>212</v>
      </c>
      <c r="D390" s="95" t="s">
        <v>206</v>
      </c>
      <c r="E390" s="97" t="s">
        <v>1150</v>
      </c>
      <c r="F390" s="97">
        <f t="shared" si="2"/>
        <v>0</v>
      </c>
      <c r="H390" s="129" t="s">
        <v>1150</v>
      </c>
      <c r="I390" s="129" t="s">
        <v>1352</v>
      </c>
      <c r="J390" s="86">
        <f t="shared" si="3"/>
        <v>-8.68</v>
      </c>
    </row>
    <row r="391" spans="1:10" x14ac:dyDescent="0.2">
      <c r="A391" s="94" t="s">
        <v>1353</v>
      </c>
      <c r="B391" s="95" t="s">
        <v>317</v>
      </c>
      <c r="C391" s="96" t="s">
        <v>318</v>
      </c>
      <c r="D391" s="95" t="s">
        <v>144</v>
      </c>
      <c r="E391" s="97" t="s">
        <v>1354</v>
      </c>
      <c r="F391" s="97">
        <f t="shared" si="2"/>
        <v>0</v>
      </c>
      <c r="H391" s="129" t="s">
        <v>1354</v>
      </c>
      <c r="I391" s="129" t="s">
        <v>1355</v>
      </c>
      <c r="J391" s="86">
        <f t="shared" si="3"/>
        <v>-4.9599999999999998E-2</v>
      </c>
    </row>
    <row r="392" spans="1:10" ht="33.75" x14ac:dyDescent="0.2">
      <c r="A392" s="94" t="s">
        <v>1356</v>
      </c>
      <c r="B392" s="95" t="s">
        <v>398</v>
      </c>
      <c r="C392" s="96" t="s">
        <v>399</v>
      </c>
      <c r="D392" s="95" t="s">
        <v>206</v>
      </c>
      <c r="E392" s="97" t="s">
        <v>1300</v>
      </c>
      <c r="F392" s="97">
        <f t="shared" si="2"/>
        <v>0</v>
      </c>
      <c r="H392" s="129" t="s">
        <v>1300</v>
      </c>
      <c r="I392" s="129" t="s">
        <v>1357</v>
      </c>
      <c r="J392" s="86">
        <f t="shared" si="3"/>
        <v>-2.4799999999999999E-2</v>
      </c>
    </row>
    <row r="393" spans="1:10" ht="22.5" x14ac:dyDescent="0.2">
      <c r="A393" s="91" t="s">
        <v>368</v>
      </c>
      <c r="B393" s="92" t="s">
        <v>1077</v>
      </c>
      <c r="C393" s="93" t="s">
        <v>1078</v>
      </c>
      <c r="D393" s="92" t="s">
        <v>859</v>
      </c>
      <c r="E393" s="196" t="s">
        <v>1358</v>
      </c>
      <c r="F393" s="197"/>
    </row>
    <row r="394" spans="1:10" x14ac:dyDescent="0.2">
      <c r="A394" s="94" t="s">
        <v>1359</v>
      </c>
      <c r="B394" s="95" t="s">
        <v>67</v>
      </c>
      <c r="C394" s="96" t="s">
        <v>507</v>
      </c>
      <c r="D394" s="95" t="s">
        <v>68</v>
      </c>
      <c r="E394" s="97" t="s">
        <v>1080</v>
      </c>
      <c r="F394" s="97" t="s">
        <v>1360</v>
      </c>
    </row>
    <row r="395" spans="1:10" x14ac:dyDescent="0.2">
      <c r="A395" s="94" t="s">
        <v>1361</v>
      </c>
      <c r="B395" s="95" t="s">
        <v>76</v>
      </c>
      <c r="C395" s="96" t="s">
        <v>77</v>
      </c>
      <c r="D395" s="95" t="s">
        <v>71</v>
      </c>
      <c r="E395" s="97" t="s">
        <v>1083</v>
      </c>
      <c r="F395" s="97" t="s">
        <v>1362</v>
      </c>
    </row>
    <row r="396" spans="1:10" ht="22.5" x14ac:dyDescent="0.2">
      <c r="A396" s="94" t="s">
        <v>1363</v>
      </c>
      <c r="B396" s="95" t="s">
        <v>220</v>
      </c>
      <c r="C396" s="96" t="s">
        <v>221</v>
      </c>
      <c r="D396" s="95" t="s">
        <v>206</v>
      </c>
      <c r="E396" s="97" t="s">
        <v>1086</v>
      </c>
      <c r="F396" s="97" t="s">
        <v>1364</v>
      </c>
    </row>
    <row r="397" spans="1:10" ht="33.75" x14ac:dyDescent="0.2">
      <c r="A397" s="91" t="s">
        <v>371</v>
      </c>
      <c r="B397" s="92" t="s">
        <v>2888</v>
      </c>
      <c r="C397" s="93" t="s">
        <v>2889</v>
      </c>
      <c r="D397" s="92" t="s">
        <v>859</v>
      </c>
      <c r="E397" s="196" t="s">
        <v>1358</v>
      </c>
      <c r="F397" s="197"/>
      <c r="H397" s="130"/>
      <c r="I397" s="130"/>
      <c r="J397" s="130"/>
    </row>
    <row r="398" spans="1:10" x14ac:dyDescent="0.2">
      <c r="A398" s="94" t="s">
        <v>1365</v>
      </c>
      <c r="B398" s="95" t="s">
        <v>67</v>
      </c>
      <c r="C398" s="96" t="s">
        <v>507</v>
      </c>
      <c r="D398" s="95" t="s">
        <v>68</v>
      </c>
      <c r="E398" s="97">
        <f>2/4</f>
        <v>0.5</v>
      </c>
      <c r="F398" s="97">
        <f>E398*E397</f>
        <v>1.55</v>
      </c>
      <c r="H398" s="130"/>
      <c r="I398" s="130"/>
      <c r="J398" s="130"/>
    </row>
    <row r="399" spans="1:10" x14ac:dyDescent="0.2">
      <c r="A399" s="94" t="s">
        <v>1366</v>
      </c>
      <c r="B399" s="95" t="s">
        <v>76</v>
      </c>
      <c r="C399" s="96" t="s">
        <v>77</v>
      </c>
      <c r="D399" s="95" t="s">
        <v>71</v>
      </c>
      <c r="E399" s="97">
        <f>9.28/4</f>
        <v>2.3199999999999998</v>
      </c>
      <c r="F399" s="97">
        <f>E399*E397</f>
        <v>7.1919999999999993</v>
      </c>
      <c r="H399" s="130"/>
      <c r="I399" s="130"/>
      <c r="J399" s="130"/>
    </row>
    <row r="400" spans="1:10" ht="22.5" x14ac:dyDescent="0.2">
      <c r="A400" s="94" t="s">
        <v>1367</v>
      </c>
      <c r="B400" s="95" t="s">
        <v>220</v>
      </c>
      <c r="C400" s="96" t="s">
        <v>221</v>
      </c>
      <c r="D400" s="95" t="s">
        <v>206</v>
      </c>
      <c r="E400" s="97">
        <f>2.04/4</f>
        <v>0.51</v>
      </c>
      <c r="F400" s="97">
        <f>E400*E397</f>
        <v>1.5810000000000002</v>
      </c>
      <c r="H400" s="130"/>
      <c r="I400" s="130"/>
      <c r="J400" s="130"/>
    </row>
    <row r="401" spans="1:6" ht="22.5" x14ac:dyDescent="0.2">
      <c r="A401" s="91" t="s">
        <v>373</v>
      </c>
      <c r="B401" s="92" t="s">
        <v>1368</v>
      </c>
      <c r="C401" s="93" t="s">
        <v>1369</v>
      </c>
      <c r="D401" s="92" t="s">
        <v>859</v>
      </c>
      <c r="E401" s="196" t="s">
        <v>1358</v>
      </c>
      <c r="F401" s="197"/>
    </row>
    <row r="402" spans="1:6" x14ac:dyDescent="0.2">
      <c r="A402" s="94" t="s">
        <v>1370</v>
      </c>
      <c r="B402" s="95" t="s">
        <v>67</v>
      </c>
      <c r="C402" s="96" t="s">
        <v>507</v>
      </c>
      <c r="D402" s="95" t="s">
        <v>68</v>
      </c>
      <c r="E402" s="97" t="s">
        <v>1371</v>
      </c>
      <c r="F402" s="97" t="s">
        <v>1372</v>
      </c>
    </row>
    <row r="403" spans="1:6" x14ac:dyDescent="0.2">
      <c r="A403" s="94" t="s">
        <v>1373</v>
      </c>
      <c r="B403" s="95" t="s">
        <v>104</v>
      </c>
      <c r="C403" s="96" t="s">
        <v>105</v>
      </c>
      <c r="D403" s="95" t="s">
        <v>71</v>
      </c>
      <c r="E403" s="97" t="s">
        <v>1374</v>
      </c>
      <c r="F403" s="97" t="s">
        <v>1375</v>
      </c>
    </row>
    <row r="404" spans="1:6" x14ac:dyDescent="0.2">
      <c r="A404" s="94" t="s">
        <v>1376</v>
      </c>
      <c r="B404" s="95" t="s">
        <v>119</v>
      </c>
      <c r="C404" s="96" t="s">
        <v>120</v>
      </c>
      <c r="D404" s="95" t="s">
        <v>71</v>
      </c>
      <c r="E404" s="97" t="s">
        <v>600</v>
      </c>
      <c r="F404" s="97" t="s">
        <v>1377</v>
      </c>
    </row>
    <row r="405" spans="1:6" x14ac:dyDescent="0.2">
      <c r="A405" s="94" t="s">
        <v>1378</v>
      </c>
      <c r="B405" s="95" t="s">
        <v>214</v>
      </c>
      <c r="C405" s="96" t="s">
        <v>212</v>
      </c>
      <c r="D405" s="95" t="s">
        <v>206</v>
      </c>
      <c r="E405" s="97" t="s">
        <v>511</v>
      </c>
      <c r="F405" s="97" t="s">
        <v>1379</v>
      </c>
    </row>
    <row r="406" spans="1:6" x14ac:dyDescent="0.2">
      <c r="A406" s="94" t="s">
        <v>1380</v>
      </c>
      <c r="B406" s="95" t="s">
        <v>287</v>
      </c>
      <c r="C406" s="96" t="s">
        <v>288</v>
      </c>
      <c r="D406" s="95" t="s">
        <v>144</v>
      </c>
      <c r="E406" s="97" t="s">
        <v>1381</v>
      </c>
      <c r="F406" s="97" t="s">
        <v>1382</v>
      </c>
    </row>
    <row r="407" spans="1:6" x14ac:dyDescent="0.2">
      <c r="A407" s="94" t="s">
        <v>1383</v>
      </c>
      <c r="B407" s="95" t="s">
        <v>305</v>
      </c>
      <c r="C407" s="96" t="s">
        <v>306</v>
      </c>
      <c r="D407" s="95" t="s">
        <v>144</v>
      </c>
      <c r="E407" s="97" t="s">
        <v>944</v>
      </c>
      <c r="F407" s="97" t="s">
        <v>1384</v>
      </c>
    </row>
    <row r="408" spans="1:6" x14ac:dyDescent="0.2">
      <c r="A408" s="94" t="s">
        <v>1385</v>
      </c>
      <c r="B408" s="95" t="s">
        <v>413</v>
      </c>
      <c r="C408" s="96" t="s">
        <v>414</v>
      </c>
      <c r="D408" s="95" t="s">
        <v>322</v>
      </c>
      <c r="E408" s="97" t="s">
        <v>585</v>
      </c>
      <c r="F408" s="97" t="s">
        <v>1386</v>
      </c>
    </row>
    <row r="409" spans="1:6" x14ac:dyDescent="0.2">
      <c r="A409" s="94" t="s">
        <v>1387</v>
      </c>
      <c r="B409" s="95" t="s">
        <v>443</v>
      </c>
      <c r="C409" s="96" t="s">
        <v>444</v>
      </c>
      <c r="D409" s="95" t="s">
        <v>144</v>
      </c>
      <c r="E409" s="97" t="s">
        <v>1388</v>
      </c>
      <c r="F409" s="97" t="s">
        <v>1389</v>
      </c>
    </row>
    <row r="410" spans="1:6" x14ac:dyDescent="0.2">
      <c r="A410" s="91" t="s">
        <v>376</v>
      </c>
      <c r="B410" s="92" t="s">
        <v>163</v>
      </c>
      <c r="C410" s="93" t="s">
        <v>164</v>
      </c>
      <c r="D410" s="92" t="s">
        <v>146</v>
      </c>
      <c r="E410" s="196" t="s">
        <v>1390</v>
      </c>
      <c r="F410" s="197"/>
    </row>
    <row r="411" spans="1:6" x14ac:dyDescent="0.2">
      <c r="A411" s="91" t="s">
        <v>379</v>
      </c>
      <c r="B411" s="92" t="s">
        <v>1103</v>
      </c>
      <c r="C411" s="93" t="s">
        <v>1104</v>
      </c>
      <c r="D411" s="92" t="s">
        <v>875</v>
      </c>
      <c r="E411" s="196" t="s">
        <v>1391</v>
      </c>
      <c r="F411" s="197"/>
    </row>
    <row r="412" spans="1:6" x14ac:dyDescent="0.2">
      <c r="A412" s="94" t="s">
        <v>1392</v>
      </c>
      <c r="B412" s="95" t="s">
        <v>67</v>
      </c>
      <c r="C412" s="96" t="s">
        <v>507</v>
      </c>
      <c r="D412" s="95" t="s">
        <v>68</v>
      </c>
      <c r="E412" s="97" t="s">
        <v>1107</v>
      </c>
      <c r="F412" s="97" t="s">
        <v>1393</v>
      </c>
    </row>
    <row r="413" spans="1:6" x14ac:dyDescent="0.2">
      <c r="A413" s="94" t="s">
        <v>1394</v>
      </c>
      <c r="B413" s="95" t="s">
        <v>119</v>
      </c>
      <c r="C413" s="96" t="s">
        <v>120</v>
      </c>
      <c r="D413" s="95" t="s">
        <v>71</v>
      </c>
      <c r="E413" s="97" t="s">
        <v>641</v>
      </c>
      <c r="F413" s="97" t="s">
        <v>1395</v>
      </c>
    </row>
    <row r="414" spans="1:6" ht="22.5" x14ac:dyDescent="0.2">
      <c r="A414" s="94" t="s">
        <v>1396</v>
      </c>
      <c r="B414" s="95" t="s">
        <v>220</v>
      </c>
      <c r="C414" s="96" t="s">
        <v>221</v>
      </c>
      <c r="D414" s="95" t="s">
        <v>206</v>
      </c>
      <c r="E414" s="97" t="s">
        <v>638</v>
      </c>
      <c r="F414" s="97" t="s">
        <v>1397</v>
      </c>
    </row>
    <row r="415" spans="1:6" x14ac:dyDescent="0.2">
      <c r="A415" s="94" t="s">
        <v>1398</v>
      </c>
      <c r="B415" s="95" t="s">
        <v>428</v>
      </c>
      <c r="C415" s="96" t="s">
        <v>429</v>
      </c>
      <c r="D415" s="95" t="s">
        <v>148</v>
      </c>
      <c r="E415" s="97" t="s">
        <v>424</v>
      </c>
      <c r="F415" s="97" t="s">
        <v>1399</v>
      </c>
    </row>
    <row r="416" spans="1:6" ht="12.75" customHeight="1" x14ac:dyDescent="0.2">
      <c r="A416" s="198"/>
      <c r="B416" s="199"/>
      <c r="C416" s="199"/>
      <c r="D416" s="199"/>
      <c r="E416" s="199"/>
      <c r="F416" s="200"/>
    </row>
    <row r="417" spans="1:8" ht="12.75" customHeight="1" x14ac:dyDescent="0.2">
      <c r="A417" s="198" t="s">
        <v>1400</v>
      </c>
      <c r="B417" s="199"/>
      <c r="C417" s="199"/>
      <c r="D417" s="199"/>
      <c r="E417" s="199"/>
      <c r="F417" s="200"/>
    </row>
    <row r="418" spans="1:8" x14ac:dyDescent="0.2">
      <c r="A418" s="91" t="s">
        <v>382</v>
      </c>
      <c r="B418" s="92" t="s">
        <v>1341</v>
      </c>
      <c r="C418" s="93" t="s">
        <v>1342</v>
      </c>
      <c r="D418" s="92" t="s">
        <v>206</v>
      </c>
      <c r="E418" s="196">
        <v>0</v>
      </c>
      <c r="F418" s="197"/>
      <c r="H418" s="130"/>
    </row>
    <row r="419" spans="1:8" x14ac:dyDescent="0.2">
      <c r="A419" s="94" t="s">
        <v>1401</v>
      </c>
      <c r="B419" s="95" t="s">
        <v>67</v>
      </c>
      <c r="C419" s="96" t="s">
        <v>507</v>
      </c>
      <c r="D419" s="95" t="s">
        <v>68</v>
      </c>
      <c r="E419" s="97" t="s">
        <v>588</v>
      </c>
      <c r="F419" s="97">
        <f>E419*E$418</f>
        <v>0</v>
      </c>
      <c r="H419" s="130"/>
    </row>
    <row r="420" spans="1:8" x14ac:dyDescent="0.2">
      <c r="A420" s="94" t="s">
        <v>1402</v>
      </c>
      <c r="B420" s="95" t="s">
        <v>76</v>
      </c>
      <c r="C420" s="96" t="s">
        <v>77</v>
      </c>
      <c r="D420" s="95" t="s">
        <v>71</v>
      </c>
      <c r="E420" s="97" t="s">
        <v>901</v>
      </c>
      <c r="F420" s="97">
        <f t="shared" ref="F420:F424" si="4">E420*E$418</f>
        <v>0</v>
      </c>
      <c r="H420" s="130"/>
    </row>
    <row r="421" spans="1:8" x14ac:dyDescent="0.2">
      <c r="A421" s="94" t="s">
        <v>1403</v>
      </c>
      <c r="B421" s="95" t="s">
        <v>204</v>
      </c>
      <c r="C421" s="96" t="s">
        <v>205</v>
      </c>
      <c r="D421" s="95" t="s">
        <v>206</v>
      </c>
      <c r="E421" s="97" t="s">
        <v>1349</v>
      </c>
      <c r="F421" s="97">
        <f t="shared" si="4"/>
        <v>0</v>
      </c>
      <c r="H421" s="130"/>
    </row>
    <row r="422" spans="1:8" x14ac:dyDescent="0.2">
      <c r="A422" s="94" t="s">
        <v>1404</v>
      </c>
      <c r="B422" s="95" t="s">
        <v>214</v>
      </c>
      <c r="C422" s="96" t="s">
        <v>212</v>
      </c>
      <c r="D422" s="95" t="s">
        <v>206</v>
      </c>
      <c r="E422" s="97" t="s">
        <v>1150</v>
      </c>
      <c r="F422" s="97">
        <f t="shared" si="4"/>
        <v>0</v>
      </c>
      <c r="H422" s="130"/>
    </row>
    <row r="423" spans="1:8" x14ac:dyDescent="0.2">
      <c r="A423" s="94" t="s">
        <v>1405</v>
      </c>
      <c r="B423" s="95" t="s">
        <v>317</v>
      </c>
      <c r="C423" s="96" t="s">
        <v>318</v>
      </c>
      <c r="D423" s="95" t="s">
        <v>144</v>
      </c>
      <c r="E423" s="97" t="s">
        <v>1354</v>
      </c>
      <c r="F423" s="97">
        <f t="shared" si="4"/>
        <v>0</v>
      </c>
      <c r="H423" s="130"/>
    </row>
    <row r="424" spans="1:8" ht="33.75" x14ac:dyDescent="0.2">
      <c r="A424" s="94" t="s">
        <v>1406</v>
      </c>
      <c r="B424" s="95" t="s">
        <v>398</v>
      </c>
      <c r="C424" s="96" t="s">
        <v>399</v>
      </c>
      <c r="D424" s="95" t="s">
        <v>206</v>
      </c>
      <c r="E424" s="97" t="s">
        <v>1300</v>
      </c>
      <c r="F424" s="97">
        <f t="shared" si="4"/>
        <v>0</v>
      </c>
      <c r="H424" s="130"/>
    </row>
    <row r="425" spans="1:8" ht="22.5" x14ac:dyDescent="0.2">
      <c r="A425" s="91" t="s">
        <v>385</v>
      </c>
      <c r="B425" s="92" t="s">
        <v>1077</v>
      </c>
      <c r="C425" s="93" t="s">
        <v>1078</v>
      </c>
      <c r="D425" s="92" t="s">
        <v>859</v>
      </c>
      <c r="E425" s="196" t="s">
        <v>907</v>
      </c>
      <c r="F425" s="197"/>
    </row>
    <row r="426" spans="1:8" x14ac:dyDescent="0.2">
      <c r="A426" s="94" t="s">
        <v>1407</v>
      </c>
      <c r="B426" s="95" t="s">
        <v>67</v>
      </c>
      <c r="C426" s="96" t="s">
        <v>507</v>
      </c>
      <c r="D426" s="95" t="s">
        <v>68</v>
      </c>
      <c r="E426" s="97" t="s">
        <v>1080</v>
      </c>
      <c r="F426" s="97" t="s">
        <v>1408</v>
      </c>
    </row>
    <row r="427" spans="1:8" x14ac:dyDescent="0.2">
      <c r="A427" s="94" t="s">
        <v>1409</v>
      </c>
      <c r="B427" s="95" t="s">
        <v>76</v>
      </c>
      <c r="C427" s="96" t="s">
        <v>77</v>
      </c>
      <c r="D427" s="95" t="s">
        <v>71</v>
      </c>
      <c r="E427" s="97" t="s">
        <v>1083</v>
      </c>
      <c r="F427" s="97" t="s">
        <v>1410</v>
      </c>
    </row>
    <row r="428" spans="1:8" ht="22.5" x14ac:dyDescent="0.2">
      <c r="A428" s="94" t="s">
        <v>1411</v>
      </c>
      <c r="B428" s="95" t="s">
        <v>220</v>
      </c>
      <c r="C428" s="96" t="s">
        <v>221</v>
      </c>
      <c r="D428" s="95" t="s">
        <v>206</v>
      </c>
      <c r="E428" s="97" t="s">
        <v>1086</v>
      </c>
      <c r="F428" s="97" t="s">
        <v>1412</v>
      </c>
      <c r="H428" s="130"/>
    </row>
    <row r="429" spans="1:8" ht="33.75" x14ac:dyDescent="0.2">
      <c r="A429" s="91" t="s">
        <v>388</v>
      </c>
      <c r="B429" s="92" t="s">
        <v>2888</v>
      </c>
      <c r="C429" s="93" t="s">
        <v>2890</v>
      </c>
      <c r="D429" s="92" t="s">
        <v>859</v>
      </c>
      <c r="E429" s="196" t="s">
        <v>907</v>
      </c>
      <c r="F429" s="197"/>
      <c r="H429" s="130"/>
    </row>
    <row r="430" spans="1:8" x14ac:dyDescent="0.2">
      <c r="A430" s="94" t="s">
        <v>1413</v>
      </c>
      <c r="B430" s="95" t="s">
        <v>67</v>
      </c>
      <c r="C430" s="96" t="s">
        <v>507</v>
      </c>
      <c r="D430" s="95" t="s">
        <v>68</v>
      </c>
      <c r="E430" s="97">
        <f>3/6</f>
        <v>0.5</v>
      </c>
      <c r="F430" s="97" t="s">
        <v>881</v>
      </c>
      <c r="H430" s="130"/>
    </row>
    <row r="431" spans="1:8" x14ac:dyDescent="0.2">
      <c r="A431" s="94" t="s">
        <v>1414</v>
      </c>
      <c r="B431" s="95" t="s">
        <v>76</v>
      </c>
      <c r="C431" s="96" t="s">
        <v>77</v>
      </c>
      <c r="D431" s="95" t="s">
        <v>71</v>
      </c>
      <c r="E431" s="97">
        <f>13.92/6</f>
        <v>2.3199999999999998</v>
      </c>
      <c r="F431" s="97" t="s">
        <v>1415</v>
      </c>
      <c r="H431" s="130"/>
    </row>
    <row r="432" spans="1:8" ht="22.5" x14ac:dyDescent="0.2">
      <c r="A432" s="94" t="s">
        <v>1416</v>
      </c>
      <c r="B432" s="95" t="s">
        <v>220</v>
      </c>
      <c r="C432" s="96" t="s">
        <v>221</v>
      </c>
      <c r="D432" s="95" t="s">
        <v>206</v>
      </c>
      <c r="E432" s="97">
        <f>3.06/6</f>
        <v>0.51</v>
      </c>
      <c r="F432" s="97" t="s">
        <v>1417</v>
      </c>
      <c r="H432" s="130"/>
    </row>
    <row r="433" spans="1:6" x14ac:dyDescent="0.2">
      <c r="A433" s="91" t="s">
        <v>391</v>
      </c>
      <c r="B433" s="92" t="s">
        <v>1418</v>
      </c>
      <c r="C433" s="93" t="s">
        <v>1419</v>
      </c>
      <c r="D433" s="92" t="s">
        <v>859</v>
      </c>
      <c r="E433" s="196" t="s">
        <v>907</v>
      </c>
      <c r="F433" s="197"/>
    </row>
    <row r="434" spans="1:6" x14ac:dyDescent="0.2">
      <c r="A434" s="94" t="s">
        <v>1420</v>
      </c>
      <c r="B434" s="95" t="s">
        <v>67</v>
      </c>
      <c r="C434" s="96" t="s">
        <v>507</v>
      </c>
      <c r="D434" s="95" t="s">
        <v>68</v>
      </c>
      <c r="E434" s="97" t="s">
        <v>1421</v>
      </c>
      <c r="F434" s="97" t="s">
        <v>1422</v>
      </c>
    </row>
    <row r="435" spans="1:6" x14ac:dyDescent="0.2">
      <c r="A435" s="94" t="s">
        <v>1423</v>
      </c>
      <c r="B435" s="95" t="s">
        <v>119</v>
      </c>
      <c r="C435" s="96" t="s">
        <v>120</v>
      </c>
      <c r="D435" s="95" t="s">
        <v>71</v>
      </c>
      <c r="E435" s="97" t="s">
        <v>930</v>
      </c>
      <c r="F435" s="97" t="s">
        <v>1424</v>
      </c>
    </row>
    <row r="436" spans="1:6" x14ac:dyDescent="0.2">
      <c r="A436" s="94" t="s">
        <v>1425</v>
      </c>
      <c r="B436" s="95" t="s">
        <v>299</v>
      </c>
      <c r="C436" s="96" t="s">
        <v>300</v>
      </c>
      <c r="D436" s="95" t="s">
        <v>144</v>
      </c>
      <c r="E436" s="97" t="s">
        <v>1354</v>
      </c>
      <c r="F436" s="97" t="s">
        <v>1426</v>
      </c>
    </row>
    <row r="437" spans="1:6" x14ac:dyDescent="0.2">
      <c r="A437" s="94" t="s">
        <v>1427</v>
      </c>
      <c r="B437" s="95" t="s">
        <v>314</v>
      </c>
      <c r="C437" s="96" t="s">
        <v>315</v>
      </c>
      <c r="D437" s="95" t="s">
        <v>146</v>
      </c>
      <c r="E437" s="97" t="s">
        <v>427</v>
      </c>
      <c r="F437" s="97" t="s">
        <v>1428</v>
      </c>
    </row>
    <row r="438" spans="1:6" x14ac:dyDescent="0.2">
      <c r="A438" s="94" t="s">
        <v>1429</v>
      </c>
      <c r="B438" s="95" t="s">
        <v>320</v>
      </c>
      <c r="C438" s="96" t="s">
        <v>321</v>
      </c>
      <c r="D438" s="95" t="s">
        <v>322</v>
      </c>
      <c r="E438" s="97" t="s">
        <v>271</v>
      </c>
      <c r="F438" s="97" t="s">
        <v>93</v>
      </c>
    </row>
    <row r="439" spans="1:6" x14ac:dyDescent="0.2">
      <c r="A439" s="94" t="s">
        <v>1430</v>
      </c>
      <c r="B439" s="95" t="s">
        <v>413</v>
      </c>
      <c r="C439" s="96" t="s">
        <v>414</v>
      </c>
      <c r="D439" s="95" t="s">
        <v>322</v>
      </c>
      <c r="E439" s="97" t="s">
        <v>585</v>
      </c>
      <c r="F439" s="97" t="s">
        <v>1431</v>
      </c>
    </row>
    <row r="440" spans="1:6" ht="22.5" x14ac:dyDescent="0.2">
      <c r="A440" s="91" t="s">
        <v>394</v>
      </c>
      <c r="B440" s="92" t="s">
        <v>1432</v>
      </c>
      <c r="C440" s="93" t="s">
        <v>1433</v>
      </c>
      <c r="D440" s="92" t="s">
        <v>875</v>
      </c>
      <c r="E440" s="196" t="s">
        <v>517</v>
      </c>
      <c r="F440" s="197"/>
    </row>
    <row r="441" spans="1:6" x14ac:dyDescent="0.2">
      <c r="A441" s="94" t="s">
        <v>1434</v>
      </c>
      <c r="B441" s="95" t="s">
        <v>67</v>
      </c>
      <c r="C441" s="96" t="s">
        <v>507</v>
      </c>
      <c r="D441" s="95" t="s">
        <v>68</v>
      </c>
      <c r="E441" s="97" t="s">
        <v>1435</v>
      </c>
      <c r="F441" s="97" t="s">
        <v>1436</v>
      </c>
    </row>
    <row r="442" spans="1:6" x14ac:dyDescent="0.2">
      <c r="A442" s="94" t="s">
        <v>1437</v>
      </c>
      <c r="B442" s="95" t="s">
        <v>79</v>
      </c>
      <c r="C442" s="96" t="s">
        <v>80</v>
      </c>
      <c r="D442" s="95" t="s">
        <v>71</v>
      </c>
      <c r="E442" s="97" t="s">
        <v>1438</v>
      </c>
      <c r="F442" s="97" t="s">
        <v>1439</v>
      </c>
    </row>
    <row r="443" spans="1:6" x14ac:dyDescent="0.2">
      <c r="A443" s="94" t="s">
        <v>1440</v>
      </c>
      <c r="B443" s="95" t="s">
        <v>91</v>
      </c>
      <c r="C443" s="96" t="s">
        <v>92</v>
      </c>
      <c r="D443" s="95" t="s">
        <v>71</v>
      </c>
      <c r="E443" s="97" t="s">
        <v>1441</v>
      </c>
      <c r="F443" s="97" t="s">
        <v>1442</v>
      </c>
    </row>
    <row r="444" spans="1:6" x14ac:dyDescent="0.2">
      <c r="A444" s="94" t="s">
        <v>1443</v>
      </c>
      <c r="B444" s="95" t="s">
        <v>119</v>
      </c>
      <c r="C444" s="96" t="s">
        <v>120</v>
      </c>
      <c r="D444" s="95" t="s">
        <v>71</v>
      </c>
      <c r="E444" s="97" t="s">
        <v>1444</v>
      </c>
      <c r="F444" s="97" t="s">
        <v>632</v>
      </c>
    </row>
    <row r="445" spans="1:6" x14ac:dyDescent="0.2">
      <c r="A445" s="94" t="s">
        <v>1445</v>
      </c>
      <c r="B445" s="95" t="s">
        <v>229</v>
      </c>
      <c r="C445" s="96" t="s">
        <v>230</v>
      </c>
      <c r="D445" s="95" t="s">
        <v>151</v>
      </c>
      <c r="E445" s="97" t="s">
        <v>87</v>
      </c>
      <c r="F445" s="97" t="s">
        <v>1446</v>
      </c>
    </row>
    <row r="446" spans="1:6" x14ac:dyDescent="0.2">
      <c r="A446" s="94" t="s">
        <v>1447</v>
      </c>
      <c r="B446" s="95" t="s">
        <v>232</v>
      </c>
      <c r="C446" s="96" t="s">
        <v>233</v>
      </c>
      <c r="D446" s="95" t="s">
        <v>151</v>
      </c>
      <c r="E446" s="97" t="s">
        <v>87</v>
      </c>
      <c r="F446" s="97" t="s">
        <v>1446</v>
      </c>
    </row>
    <row r="447" spans="1:6" x14ac:dyDescent="0.2">
      <c r="A447" s="94" t="s">
        <v>1448</v>
      </c>
      <c r="B447" s="95" t="s">
        <v>235</v>
      </c>
      <c r="C447" s="96" t="s">
        <v>236</v>
      </c>
      <c r="D447" s="95" t="s">
        <v>151</v>
      </c>
      <c r="E447" s="97" t="s">
        <v>240</v>
      </c>
      <c r="F447" s="97" t="s">
        <v>1449</v>
      </c>
    </row>
    <row r="448" spans="1:6" x14ac:dyDescent="0.2">
      <c r="A448" s="94" t="s">
        <v>1450</v>
      </c>
      <c r="B448" s="95" t="s">
        <v>238</v>
      </c>
      <c r="C448" s="96" t="s">
        <v>239</v>
      </c>
      <c r="D448" s="95" t="s">
        <v>151</v>
      </c>
      <c r="E448" s="97" t="s">
        <v>115</v>
      </c>
      <c r="F448" s="97" t="s">
        <v>1451</v>
      </c>
    </row>
    <row r="449" spans="1:6" x14ac:dyDescent="0.2">
      <c r="A449" s="94" t="s">
        <v>1452</v>
      </c>
      <c r="B449" s="95" t="s">
        <v>262</v>
      </c>
      <c r="C449" s="96" t="s">
        <v>263</v>
      </c>
      <c r="D449" s="95" t="s">
        <v>264</v>
      </c>
      <c r="E449" s="97" t="s">
        <v>1453</v>
      </c>
      <c r="F449" s="97" t="s">
        <v>1454</v>
      </c>
    </row>
    <row r="450" spans="1:6" ht="22.5" x14ac:dyDescent="0.2">
      <c r="A450" s="94" t="s">
        <v>1455</v>
      </c>
      <c r="B450" s="95" t="s">
        <v>366</v>
      </c>
      <c r="C450" s="96" t="s">
        <v>367</v>
      </c>
      <c r="D450" s="95" t="s">
        <v>151</v>
      </c>
      <c r="E450" s="97" t="s">
        <v>1456</v>
      </c>
      <c r="F450" s="97" t="s">
        <v>1457</v>
      </c>
    </row>
    <row r="451" spans="1:6" x14ac:dyDescent="0.2">
      <c r="A451" s="94" t="s">
        <v>1458</v>
      </c>
      <c r="B451" s="95" t="s">
        <v>425</v>
      </c>
      <c r="C451" s="96" t="s">
        <v>426</v>
      </c>
      <c r="D451" s="95" t="s">
        <v>148</v>
      </c>
      <c r="E451" s="97" t="s">
        <v>424</v>
      </c>
      <c r="F451" s="97" t="s">
        <v>1459</v>
      </c>
    </row>
    <row r="452" spans="1:6" ht="12.75" customHeight="1" x14ac:dyDescent="0.2">
      <c r="A452" s="198"/>
      <c r="B452" s="199"/>
      <c r="C452" s="199"/>
      <c r="D452" s="199"/>
      <c r="E452" s="199"/>
      <c r="F452" s="200"/>
    </row>
    <row r="453" spans="1:6" ht="12.75" customHeight="1" x14ac:dyDescent="0.2">
      <c r="A453" s="198" t="s">
        <v>1460</v>
      </c>
      <c r="B453" s="199"/>
      <c r="C453" s="199"/>
      <c r="D453" s="199"/>
      <c r="E453" s="199"/>
      <c r="F453" s="200"/>
    </row>
    <row r="454" spans="1:6" ht="22.5" x14ac:dyDescent="0.2">
      <c r="A454" s="91" t="s">
        <v>397</v>
      </c>
      <c r="B454" s="92" t="s">
        <v>1461</v>
      </c>
      <c r="C454" s="93" t="s">
        <v>1462</v>
      </c>
      <c r="D454" s="92" t="s">
        <v>859</v>
      </c>
      <c r="E454" s="196" t="s">
        <v>1463</v>
      </c>
      <c r="F454" s="197"/>
    </row>
    <row r="455" spans="1:6" x14ac:dyDescent="0.2">
      <c r="A455" s="94" t="s">
        <v>1464</v>
      </c>
      <c r="B455" s="95" t="s">
        <v>67</v>
      </c>
      <c r="C455" s="96" t="s">
        <v>507</v>
      </c>
      <c r="D455" s="95" t="s">
        <v>68</v>
      </c>
      <c r="E455" s="97" t="s">
        <v>1465</v>
      </c>
      <c r="F455" s="97" t="s">
        <v>1466</v>
      </c>
    </row>
    <row r="456" spans="1:6" x14ac:dyDescent="0.2">
      <c r="A456" s="94" t="s">
        <v>1467</v>
      </c>
      <c r="B456" s="95" t="s">
        <v>119</v>
      </c>
      <c r="C456" s="96" t="s">
        <v>120</v>
      </c>
      <c r="D456" s="95" t="s">
        <v>71</v>
      </c>
      <c r="E456" s="97" t="s">
        <v>525</v>
      </c>
      <c r="F456" s="97" t="s">
        <v>1468</v>
      </c>
    </row>
    <row r="457" spans="1:6" ht="22.5" x14ac:dyDescent="0.2">
      <c r="A457" s="94" t="s">
        <v>1469</v>
      </c>
      <c r="B457" s="95" t="s">
        <v>488</v>
      </c>
      <c r="C457" s="96" t="s">
        <v>489</v>
      </c>
      <c r="D457" s="95" t="s">
        <v>146</v>
      </c>
      <c r="E457" s="97" t="s">
        <v>427</v>
      </c>
      <c r="F457" s="97" t="s">
        <v>1470</v>
      </c>
    </row>
    <row r="458" spans="1:6" x14ac:dyDescent="0.2">
      <c r="A458" s="94" t="s">
        <v>1471</v>
      </c>
      <c r="B458" s="95" t="s">
        <v>494</v>
      </c>
      <c r="C458" s="96" t="s">
        <v>495</v>
      </c>
      <c r="D458" s="95" t="s">
        <v>146</v>
      </c>
      <c r="E458" s="97" t="s">
        <v>433</v>
      </c>
      <c r="F458" s="97" t="s">
        <v>1472</v>
      </c>
    </row>
    <row r="459" spans="1:6" ht="22.5" x14ac:dyDescent="0.2">
      <c r="A459" s="91" t="s">
        <v>400</v>
      </c>
      <c r="B459" s="92" t="s">
        <v>1432</v>
      </c>
      <c r="C459" s="93" t="s">
        <v>1433</v>
      </c>
      <c r="D459" s="92" t="s">
        <v>875</v>
      </c>
      <c r="E459" s="196" t="s">
        <v>1473</v>
      </c>
      <c r="F459" s="197"/>
    </row>
    <row r="460" spans="1:6" x14ac:dyDescent="0.2">
      <c r="A460" s="94" t="s">
        <v>1474</v>
      </c>
      <c r="B460" s="95" t="s">
        <v>67</v>
      </c>
      <c r="C460" s="96" t="s">
        <v>507</v>
      </c>
      <c r="D460" s="95" t="s">
        <v>68</v>
      </c>
      <c r="E460" s="97" t="s">
        <v>1435</v>
      </c>
      <c r="F460" s="97" t="s">
        <v>1475</v>
      </c>
    </row>
    <row r="461" spans="1:6" x14ac:dyDescent="0.2">
      <c r="A461" s="94" t="s">
        <v>1476</v>
      </c>
      <c r="B461" s="95" t="s">
        <v>79</v>
      </c>
      <c r="C461" s="96" t="s">
        <v>80</v>
      </c>
      <c r="D461" s="95" t="s">
        <v>71</v>
      </c>
      <c r="E461" s="97" t="s">
        <v>1438</v>
      </c>
      <c r="F461" s="97" t="s">
        <v>1477</v>
      </c>
    </row>
    <row r="462" spans="1:6" x14ac:dyDescent="0.2">
      <c r="A462" s="94" t="s">
        <v>1478</v>
      </c>
      <c r="B462" s="95" t="s">
        <v>91</v>
      </c>
      <c r="C462" s="96" t="s">
        <v>92</v>
      </c>
      <c r="D462" s="95" t="s">
        <v>71</v>
      </c>
      <c r="E462" s="97" t="s">
        <v>1441</v>
      </c>
      <c r="F462" s="97" t="s">
        <v>1479</v>
      </c>
    </row>
    <row r="463" spans="1:6" x14ac:dyDescent="0.2">
      <c r="A463" s="94" t="s">
        <v>1480</v>
      </c>
      <c r="B463" s="95" t="s">
        <v>119</v>
      </c>
      <c r="C463" s="96" t="s">
        <v>120</v>
      </c>
      <c r="D463" s="95" t="s">
        <v>71</v>
      </c>
      <c r="E463" s="97" t="s">
        <v>1444</v>
      </c>
      <c r="F463" s="97" t="s">
        <v>1481</v>
      </c>
    </row>
    <row r="464" spans="1:6" x14ac:dyDescent="0.2">
      <c r="A464" s="94" t="s">
        <v>1482</v>
      </c>
      <c r="B464" s="95" t="s">
        <v>229</v>
      </c>
      <c r="C464" s="96" t="s">
        <v>230</v>
      </c>
      <c r="D464" s="95" t="s">
        <v>151</v>
      </c>
      <c r="E464" s="97" t="s">
        <v>87</v>
      </c>
      <c r="F464" s="97" t="s">
        <v>621</v>
      </c>
    </row>
    <row r="465" spans="1:6" x14ac:dyDescent="0.2">
      <c r="A465" s="94" t="s">
        <v>1483</v>
      </c>
      <c r="B465" s="95" t="s">
        <v>232</v>
      </c>
      <c r="C465" s="96" t="s">
        <v>233</v>
      </c>
      <c r="D465" s="95" t="s">
        <v>151</v>
      </c>
      <c r="E465" s="97" t="s">
        <v>87</v>
      </c>
      <c r="F465" s="97" t="s">
        <v>621</v>
      </c>
    </row>
    <row r="466" spans="1:6" x14ac:dyDescent="0.2">
      <c r="A466" s="94" t="s">
        <v>1484</v>
      </c>
      <c r="B466" s="95" t="s">
        <v>235</v>
      </c>
      <c r="C466" s="96" t="s">
        <v>236</v>
      </c>
      <c r="D466" s="95" t="s">
        <v>151</v>
      </c>
      <c r="E466" s="97" t="s">
        <v>240</v>
      </c>
      <c r="F466" s="97" t="s">
        <v>1485</v>
      </c>
    </row>
    <row r="467" spans="1:6" x14ac:dyDescent="0.2">
      <c r="A467" s="94" t="s">
        <v>1486</v>
      </c>
      <c r="B467" s="95" t="s">
        <v>238</v>
      </c>
      <c r="C467" s="96" t="s">
        <v>239</v>
      </c>
      <c r="D467" s="95" t="s">
        <v>151</v>
      </c>
      <c r="E467" s="97" t="s">
        <v>115</v>
      </c>
      <c r="F467" s="97" t="s">
        <v>1487</v>
      </c>
    </row>
    <row r="468" spans="1:6" x14ac:dyDescent="0.2">
      <c r="A468" s="94" t="s">
        <v>1488</v>
      </c>
      <c r="B468" s="95" t="s">
        <v>262</v>
      </c>
      <c r="C468" s="96" t="s">
        <v>263</v>
      </c>
      <c r="D468" s="95" t="s">
        <v>264</v>
      </c>
      <c r="E468" s="97" t="s">
        <v>1453</v>
      </c>
      <c r="F468" s="97" t="s">
        <v>1489</v>
      </c>
    </row>
    <row r="469" spans="1:6" ht="22.5" x14ac:dyDescent="0.2">
      <c r="A469" s="94" t="s">
        <v>1490</v>
      </c>
      <c r="B469" s="95" t="s">
        <v>366</v>
      </c>
      <c r="C469" s="96" t="s">
        <v>367</v>
      </c>
      <c r="D469" s="95" t="s">
        <v>151</v>
      </c>
      <c r="E469" s="97" t="s">
        <v>1456</v>
      </c>
      <c r="F469" s="97" t="s">
        <v>1491</v>
      </c>
    </row>
    <row r="470" spans="1:6" x14ac:dyDescent="0.2">
      <c r="A470" s="94" t="s">
        <v>1492</v>
      </c>
      <c r="B470" s="95" t="s">
        <v>425</v>
      </c>
      <c r="C470" s="96" t="s">
        <v>426</v>
      </c>
      <c r="D470" s="95" t="s">
        <v>148</v>
      </c>
      <c r="E470" s="97" t="s">
        <v>424</v>
      </c>
      <c r="F470" s="97" t="s">
        <v>1493</v>
      </c>
    </row>
    <row r="471" spans="1:6" ht="12.75" customHeight="1" x14ac:dyDescent="0.2">
      <c r="A471" s="198"/>
      <c r="B471" s="199"/>
      <c r="C471" s="199"/>
      <c r="D471" s="199"/>
      <c r="E471" s="199"/>
      <c r="F471" s="200"/>
    </row>
    <row r="472" spans="1:6" ht="12.75" customHeight="1" x14ac:dyDescent="0.2">
      <c r="A472" s="198" t="s">
        <v>1115</v>
      </c>
      <c r="B472" s="199"/>
      <c r="C472" s="199"/>
      <c r="D472" s="199"/>
      <c r="E472" s="199"/>
      <c r="F472" s="200"/>
    </row>
    <row r="473" spans="1:6" ht="33.75" x14ac:dyDescent="0.2">
      <c r="A473" s="91" t="s">
        <v>403</v>
      </c>
      <c r="B473" s="92" t="s">
        <v>1155</v>
      </c>
      <c r="C473" s="93" t="s">
        <v>1156</v>
      </c>
      <c r="D473" s="92" t="s">
        <v>859</v>
      </c>
      <c r="E473" s="196" t="s">
        <v>1494</v>
      </c>
      <c r="F473" s="197"/>
    </row>
    <row r="474" spans="1:6" x14ac:dyDescent="0.2">
      <c r="A474" s="94" t="s">
        <v>1495</v>
      </c>
      <c r="B474" s="95" t="s">
        <v>67</v>
      </c>
      <c r="C474" s="96" t="s">
        <v>507</v>
      </c>
      <c r="D474" s="95" t="s">
        <v>68</v>
      </c>
      <c r="E474" s="97" t="s">
        <v>1159</v>
      </c>
      <c r="F474" s="97" t="s">
        <v>1496</v>
      </c>
    </row>
    <row r="475" spans="1:6" x14ac:dyDescent="0.2">
      <c r="A475" s="94" t="s">
        <v>1497</v>
      </c>
      <c r="B475" s="95" t="s">
        <v>302</v>
      </c>
      <c r="C475" s="96" t="s">
        <v>303</v>
      </c>
      <c r="D475" s="95" t="s">
        <v>144</v>
      </c>
      <c r="E475" s="97" t="s">
        <v>1162</v>
      </c>
      <c r="F475" s="97" t="s">
        <v>1498</v>
      </c>
    </row>
    <row r="476" spans="1:6" ht="22.5" x14ac:dyDescent="0.2">
      <c r="A476" s="94" t="s">
        <v>1499</v>
      </c>
      <c r="B476" s="95" t="s">
        <v>369</v>
      </c>
      <c r="C476" s="96" t="s">
        <v>370</v>
      </c>
      <c r="D476" s="95" t="s">
        <v>146</v>
      </c>
      <c r="E476" s="97" t="s">
        <v>1125</v>
      </c>
      <c r="F476" s="97" t="s">
        <v>1500</v>
      </c>
    </row>
    <row r="477" spans="1:6" x14ac:dyDescent="0.2">
      <c r="A477" s="94" t="s">
        <v>1501</v>
      </c>
      <c r="B477" s="95" t="s">
        <v>413</v>
      </c>
      <c r="C477" s="96" t="s">
        <v>414</v>
      </c>
      <c r="D477" s="95" t="s">
        <v>322</v>
      </c>
      <c r="E477" s="97" t="s">
        <v>626</v>
      </c>
      <c r="F477" s="97" t="s">
        <v>1502</v>
      </c>
    </row>
    <row r="478" spans="1:6" ht="33.75" x14ac:dyDescent="0.2">
      <c r="A478" s="91" t="s">
        <v>406</v>
      </c>
      <c r="B478" s="92" t="s">
        <v>1168</v>
      </c>
      <c r="C478" s="93" t="s">
        <v>1169</v>
      </c>
      <c r="D478" s="92" t="s">
        <v>859</v>
      </c>
      <c r="E478" s="196" t="s">
        <v>1503</v>
      </c>
      <c r="F478" s="197"/>
    </row>
    <row r="479" spans="1:6" x14ac:dyDescent="0.2">
      <c r="A479" s="94" t="s">
        <v>1504</v>
      </c>
      <c r="B479" s="95" t="s">
        <v>67</v>
      </c>
      <c r="C479" s="96" t="s">
        <v>507</v>
      </c>
      <c r="D479" s="95" t="s">
        <v>68</v>
      </c>
      <c r="E479" s="97" t="s">
        <v>1171</v>
      </c>
      <c r="F479" s="97" t="s">
        <v>1505</v>
      </c>
    </row>
    <row r="480" spans="1:6" x14ac:dyDescent="0.2">
      <c r="A480" s="94" t="s">
        <v>1506</v>
      </c>
      <c r="B480" s="95" t="s">
        <v>281</v>
      </c>
      <c r="C480" s="96" t="s">
        <v>282</v>
      </c>
      <c r="D480" s="95" t="s">
        <v>144</v>
      </c>
      <c r="E480" s="97" t="s">
        <v>1174</v>
      </c>
      <c r="F480" s="97" t="s">
        <v>1507</v>
      </c>
    </row>
    <row r="481" spans="1:6" x14ac:dyDescent="0.2">
      <c r="A481" s="94" t="s">
        <v>1508</v>
      </c>
      <c r="B481" s="95" t="s">
        <v>302</v>
      </c>
      <c r="C481" s="96" t="s">
        <v>303</v>
      </c>
      <c r="D481" s="95" t="s">
        <v>144</v>
      </c>
      <c r="E481" s="97" t="s">
        <v>1177</v>
      </c>
      <c r="F481" s="97" t="s">
        <v>1509</v>
      </c>
    </row>
    <row r="482" spans="1:6" ht="22.5" x14ac:dyDescent="0.2">
      <c r="A482" s="94" t="s">
        <v>1510</v>
      </c>
      <c r="B482" s="95" t="s">
        <v>369</v>
      </c>
      <c r="C482" s="96" t="s">
        <v>370</v>
      </c>
      <c r="D482" s="95" t="s">
        <v>146</v>
      </c>
      <c r="E482" s="97" t="s">
        <v>1141</v>
      </c>
      <c r="F482" s="97" t="s">
        <v>1511</v>
      </c>
    </row>
    <row r="483" spans="1:6" ht="45" x14ac:dyDescent="0.2">
      <c r="A483" s="91" t="s">
        <v>409</v>
      </c>
      <c r="B483" s="92" t="s">
        <v>1512</v>
      </c>
      <c r="C483" s="93" t="s">
        <v>1513</v>
      </c>
      <c r="D483" s="92" t="s">
        <v>859</v>
      </c>
      <c r="E483" s="196" t="s">
        <v>576</v>
      </c>
      <c r="F483" s="197"/>
    </row>
    <row r="484" spans="1:6" x14ac:dyDescent="0.2">
      <c r="A484" s="94" t="s">
        <v>1514</v>
      </c>
      <c r="B484" s="95" t="s">
        <v>67</v>
      </c>
      <c r="C484" s="96" t="s">
        <v>507</v>
      </c>
      <c r="D484" s="95" t="s">
        <v>68</v>
      </c>
      <c r="E484" s="97" t="s">
        <v>1515</v>
      </c>
      <c r="F484" s="97" t="s">
        <v>1516</v>
      </c>
    </row>
    <row r="485" spans="1:6" x14ac:dyDescent="0.2">
      <c r="A485" s="94" t="s">
        <v>1517</v>
      </c>
      <c r="B485" s="95" t="s">
        <v>79</v>
      </c>
      <c r="C485" s="96" t="s">
        <v>80</v>
      </c>
      <c r="D485" s="95" t="s">
        <v>71</v>
      </c>
      <c r="E485" s="97" t="s">
        <v>1518</v>
      </c>
      <c r="F485" s="97" t="s">
        <v>1519</v>
      </c>
    </row>
    <row r="486" spans="1:6" x14ac:dyDescent="0.2">
      <c r="A486" s="94" t="s">
        <v>1520</v>
      </c>
      <c r="B486" s="95" t="s">
        <v>119</v>
      </c>
      <c r="C486" s="96" t="s">
        <v>120</v>
      </c>
      <c r="D486" s="95" t="s">
        <v>71</v>
      </c>
      <c r="E486" s="97" t="s">
        <v>1094</v>
      </c>
      <c r="F486" s="97" t="s">
        <v>1521</v>
      </c>
    </row>
    <row r="487" spans="1:6" x14ac:dyDescent="0.2">
      <c r="A487" s="94" t="s">
        <v>1522</v>
      </c>
      <c r="B487" s="95" t="s">
        <v>214</v>
      </c>
      <c r="C487" s="96" t="s">
        <v>212</v>
      </c>
      <c r="D487" s="95" t="s">
        <v>206</v>
      </c>
      <c r="E487" s="97" t="s">
        <v>1523</v>
      </c>
      <c r="F487" s="97" t="s">
        <v>1524</v>
      </c>
    </row>
    <row r="488" spans="1:6" ht="22.5" x14ac:dyDescent="0.2">
      <c r="A488" s="94" t="s">
        <v>1525</v>
      </c>
      <c r="B488" s="95" t="s">
        <v>372</v>
      </c>
      <c r="C488" s="96" t="s">
        <v>370</v>
      </c>
      <c r="D488" s="95" t="s">
        <v>146</v>
      </c>
      <c r="E488" s="97" t="s">
        <v>1526</v>
      </c>
      <c r="F488" s="97" t="s">
        <v>1527</v>
      </c>
    </row>
    <row r="489" spans="1:6" x14ac:dyDescent="0.2">
      <c r="A489" s="94" t="s">
        <v>1528</v>
      </c>
      <c r="B489" s="95" t="s">
        <v>413</v>
      </c>
      <c r="C489" s="96" t="s">
        <v>414</v>
      </c>
      <c r="D489" s="95" t="s">
        <v>322</v>
      </c>
      <c r="E489" s="97" t="s">
        <v>1150</v>
      </c>
      <c r="F489" s="97" t="s">
        <v>1529</v>
      </c>
    </row>
    <row r="490" spans="1:6" x14ac:dyDescent="0.2">
      <c r="A490" s="94" t="s">
        <v>1530</v>
      </c>
      <c r="B490" s="95" t="s">
        <v>461</v>
      </c>
      <c r="C490" s="96" t="s">
        <v>462</v>
      </c>
      <c r="D490" s="95" t="s">
        <v>144</v>
      </c>
      <c r="E490" s="97" t="s">
        <v>517</v>
      </c>
      <c r="F490" s="97" t="s">
        <v>1531</v>
      </c>
    </row>
    <row r="491" spans="1:6" x14ac:dyDescent="0.2">
      <c r="A491" s="94" t="s">
        <v>1532</v>
      </c>
      <c r="B491" s="95" t="s">
        <v>478</v>
      </c>
      <c r="C491" s="96" t="s">
        <v>479</v>
      </c>
      <c r="D491" s="95" t="s">
        <v>480</v>
      </c>
      <c r="E491" s="97" t="s">
        <v>918</v>
      </c>
      <c r="F491" s="97" t="s">
        <v>1533</v>
      </c>
    </row>
    <row r="492" spans="1:6" ht="22.5" x14ac:dyDescent="0.2">
      <c r="A492" s="94" t="s">
        <v>1534</v>
      </c>
      <c r="B492" s="95" t="s">
        <v>482</v>
      </c>
      <c r="C492" s="96" t="s">
        <v>483</v>
      </c>
      <c r="D492" s="95" t="s">
        <v>322</v>
      </c>
      <c r="E492" s="97" t="s">
        <v>588</v>
      </c>
      <c r="F492" s="97" t="s">
        <v>1535</v>
      </c>
    </row>
    <row r="493" spans="1:6" x14ac:dyDescent="0.2">
      <c r="A493" s="94" t="s">
        <v>1536</v>
      </c>
      <c r="B493" s="95" t="s">
        <v>485</v>
      </c>
      <c r="C493" s="96" t="s">
        <v>486</v>
      </c>
      <c r="D493" s="95" t="s">
        <v>480</v>
      </c>
      <c r="E493" s="97" t="s">
        <v>81</v>
      </c>
      <c r="F493" s="97" t="s">
        <v>1537</v>
      </c>
    </row>
    <row r="494" spans="1:6" ht="22.5" x14ac:dyDescent="0.2">
      <c r="A494" s="94" t="s">
        <v>1538</v>
      </c>
      <c r="B494" s="95" t="s">
        <v>491</v>
      </c>
      <c r="C494" s="96" t="s">
        <v>492</v>
      </c>
      <c r="D494" s="95" t="s">
        <v>322</v>
      </c>
      <c r="E494" s="97" t="s">
        <v>1539</v>
      </c>
      <c r="F494" s="97" t="s">
        <v>1540</v>
      </c>
    </row>
    <row r="495" spans="1:6" ht="22.5" x14ac:dyDescent="0.2">
      <c r="A495" s="91" t="s">
        <v>412</v>
      </c>
      <c r="B495" s="92" t="s">
        <v>1181</v>
      </c>
      <c r="C495" s="93" t="s">
        <v>1541</v>
      </c>
      <c r="D495" s="92" t="s">
        <v>859</v>
      </c>
      <c r="E495" s="196" t="s">
        <v>1542</v>
      </c>
      <c r="F495" s="197"/>
    </row>
    <row r="496" spans="1:6" x14ac:dyDescent="0.2">
      <c r="A496" s="94" t="s">
        <v>1543</v>
      </c>
      <c r="B496" s="95" t="s">
        <v>67</v>
      </c>
      <c r="C496" s="96" t="s">
        <v>507</v>
      </c>
      <c r="D496" s="95" t="s">
        <v>68</v>
      </c>
      <c r="E496" s="97" t="s">
        <v>1185</v>
      </c>
      <c r="F496" s="97" t="s">
        <v>1544</v>
      </c>
    </row>
    <row r="497" spans="1:6" ht="22.5" x14ac:dyDescent="0.2">
      <c r="A497" s="94" t="s">
        <v>1545</v>
      </c>
      <c r="B497" s="95" t="s">
        <v>284</v>
      </c>
      <c r="C497" s="96" t="s">
        <v>285</v>
      </c>
      <c r="D497" s="95" t="s">
        <v>144</v>
      </c>
      <c r="E497" s="97" t="s">
        <v>1188</v>
      </c>
      <c r="F497" s="97" t="s">
        <v>1546</v>
      </c>
    </row>
    <row r="498" spans="1:6" x14ac:dyDescent="0.2">
      <c r="A498" s="94" t="s">
        <v>1547</v>
      </c>
      <c r="B498" s="95" t="s">
        <v>290</v>
      </c>
      <c r="C498" s="96" t="s">
        <v>291</v>
      </c>
      <c r="D498" s="95" t="s">
        <v>144</v>
      </c>
      <c r="E498" s="97" t="s">
        <v>1191</v>
      </c>
      <c r="F498" s="97" t="s">
        <v>1548</v>
      </c>
    </row>
    <row r="499" spans="1:6" ht="22.5" x14ac:dyDescent="0.2">
      <c r="A499" s="94" t="s">
        <v>1549</v>
      </c>
      <c r="B499" s="95" t="s">
        <v>296</v>
      </c>
      <c r="C499" s="96" t="s">
        <v>297</v>
      </c>
      <c r="D499" s="95" t="s">
        <v>144</v>
      </c>
      <c r="E499" s="97" t="s">
        <v>1194</v>
      </c>
      <c r="F499" s="97" t="s">
        <v>1550</v>
      </c>
    </row>
    <row r="500" spans="1:6" x14ac:dyDescent="0.2">
      <c r="A500" s="94" t="s">
        <v>1551</v>
      </c>
      <c r="B500" s="95" t="s">
        <v>302</v>
      </c>
      <c r="C500" s="96" t="s">
        <v>303</v>
      </c>
      <c r="D500" s="95" t="s">
        <v>144</v>
      </c>
      <c r="E500" s="97" t="s">
        <v>1177</v>
      </c>
      <c r="F500" s="97" t="s">
        <v>1552</v>
      </c>
    </row>
    <row r="501" spans="1:6" ht="22.5" x14ac:dyDescent="0.2">
      <c r="A501" s="94" t="s">
        <v>1553</v>
      </c>
      <c r="B501" s="95" t="s">
        <v>369</v>
      </c>
      <c r="C501" s="96" t="s">
        <v>370</v>
      </c>
      <c r="D501" s="95" t="s">
        <v>146</v>
      </c>
      <c r="E501" s="97" t="s">
        <v>1141</v>
      </c>
      <c r="F501" s="97" t="s">
        <v>1554</v>
      </c>
    </row>
    <row r="502" spans="1:6" x14ac:dyDescent="0.2">
      <c r="A502" s="94" t="s">
        <v>1555</v>
      </c>
      <c r="B502" s="95" t="s">
        <v>413</v>
      </c>
      <c r="C502" s="96" t="s">
        <v>414</v>
      </c>
      <c r="D502" s="95" t="s">
        <v>322</v>
      </c>
      <c r="E502" s="97" t="s">
        <v>1201</v>
      </c>
      <c r="F502" s="97" t="s">
        <v>1556</v>
      </c>
    </row>
    <row r="503" spans="1:6" ht="45" x14ac:dyDescent="0.2">
      <c r="A503" s="91" t="s">
        <v>415</v>
      </c>
      <c r="B503" s="92" t="s">
        <v>1557</v>
      </c>
      <c r="C503" s="93" t="s">
        <v>1558</v>
      </c>
      <c r="D503" s="92" t="s">
        <v>859</v>
      </c>
      <c r="E503" s="196" t="s">
        <v>1559</v>
      </c>
      <c r="F503" s="197"/>
    </row>
    <row r="504" spans="1:6" x14ac:dyDescent="0.2">
      <c r="A504" s="94" t="s">
        <v>1560</v>
      </c>
      <c r="B504" s="95" t="s">
        <v>67</v>
      </c>
      <c r="C504" s="96" t="s">
        <v>507</v>
      </c>
      <c r="D504" s="95" t="s">
        <v>68</v>
      </c>
      <c r="E504" s="97" t="s">
        <v>1561</v>
      </c>
      <c r="F504" s="97" t="s">
        <v>1562</v>
      </c>
    </row>
    <row r="505" spans="1:6" x14ac:dyDescent="0.2">
      <c r="A505" s="94" t="s">
        <v>1563</v>
      </c>
      <c r="B505" s="95" t="s">
        <v>107</v>
      </c>
      <c r="C505" s="96" t="s">
        <v>108</v>
      </c>
      <c r="D505" s="95" t="s">
        <v>71</v>
      </c>
      <c r="E505" s="97" t="s">
        <v>1100</v>
      </c>
      <c r="F505" s="97" t="s">
        <v>1564</v>
      </c>
    </row>
    <row r="506" spans="1:6" x14ac:dyDescent="0.2">
      <c r="A506" s="94" t="s">
        <v>1565</v>
      </c>
      <c r="B506" s="95" t="s">
        <v>214</v>
      </c>
      <c r="C506" s="96" t="s">
        <v>212</v>
      </c>
      <c r="D506" s="95" t="s">
        <v>206</v>
      </c>
      <c r="E506" s="97" t="s">
        <v>609</v>
      </c>
      <c r="F506" s="97" t="s">
        <v>1566</v>
      </c>
    </row>
    <row r="507" spans="1:6" x14ac:dyDescent="0.2">
      <c r="A507" s="94" t="s">
        <v>1567</v>
      </c>
      <c r="B507" s="95" t="s">
        <v>305</v>
      </c>
      <c r="C507" s="96" t="s">
        <v>306</v>
      </c>
      <c r="D507" s="95" t="s">
        <v>144</v>
      </c>
      <c r="E507" s="97" t="s">
        <v>1568</v>
      </c>
      <c r="F507" s="97" t="s">
        <v>1569</v>
      </c>
    </row>
    <row r="508" spans="1:6" x14ac:dyDescent="0.2">
      <c r="A508" s="94" t="s">
        <v>1570</v>
      </c>
      <c r="B508" s="95" t="s">
        <v>413</v>
      </c>
      <c r="C508" s="96" t="s">
        <v>414</v>
      </c>
      <c r="D508" s="95" t="s">
        <v>322</v>
      </c>
      <c r="E508" s="97" t="s">
        <v>585</v>
      </c>
      <c r="F508" s="97" t="s">
        <v>1571</v>
      </c>
    </row>
    <row r="509" spans="1:6" x14ac:dyDescent="0.2">
      <c r="A509" s="94" t="s">
        <v>1572</v>
      </c>
      <c r="B509" s="95" t="s">
        <v>431</v>
      </c>
      <c r="C509" s="96" t="s">
        <v>432</v>
      </c>
      <c r="D509" s="95" t="s">
        <v>146</v>
      </c>
      <c r="E509" s="97" t="s">
        <v>421</v>
      </c>
      <c r="F509" s="97" t="s">
        <v>1573</v>
      </c>
    </row>
    <row r="510" spans="1:6" x14ac:dyDescent="0.2">
      <c r="A510" s="94" t="s">
        <v>1574</v>
      </c>
      <c r="B510" s="95" t="s">
        <v>443</v>
      </c>
      <c r="C510" s="96" t="s">
        <v>444</v>
      </c>
      <c r="D510" s="95" t="s">
        <v>144</v>
      </c>
      <c r="E510" s="97" t="s">
        <v>1575</v>
      </c>
      <c r="F510" s="97" t="s">
        <v>1576</v>
      </c>
    </row>
    <row r="511" spans="1:6" ht="12.75" customHeight="1" x14ac:dyDescent="0.2">
      <c r="A511" s="198"/>
      <c r="B511" s="199"/>
      <c r="C511" s="199"/>
      <c r="D511" s="199"/>
      <c r="E511" s="199"/>
      <c r="F511" s="200"/>
    </row>
    <row r="512" spans="1:6" ht="12.75" customHeight="1" x14ac:dyDescent="0.2">
      <c r="A512" s="198" t="s">
        <v>1577</v>
      </c>
      <c r="B512" s="199"/>
      <c r="C512" s="199"/>
      <c r="D512" s="199"/>
      <c r="E512" s="199"/>
      <c r="F512" s="200"/>
    </row>
    <row r="513" spans="1:6" ht="33.75" x14ac:dyDescent="0.2">
      <c r="A513" s="91" t="s">
        <v>418</v>
      </c>
      <c r="B513" s="92" t="s">
        <v>1578</v>
      </c>
      <c r="C513" s="93" t="s">
        <v>1579</v>
      </c>
      <c r="D513" s="92" t="s">
        <v>859</v>
      </c>
      <c r="E513" s="196" t="s">
        <v>1580</v>
      </c>
      <c r="F513" s="197"/>
    </row>
    <row r="514" spans="1:6" x14ac:dyDescent="0.2">
      <c r="A514" s="94" t="s">
        <v>1581</v>
      </c>
      <c r="B514" s="95" t="s">
        <v>67</v>
      </c>
      <c r="C514" s="96" t="s">
        <v>507</v>
      </c>
      <c r="D514" s="95" t="s">
        <v>68</v>
      </c>
      <c r="E514" s="97" t="s">
        <v>1582</v>
      </c>
      <c r="F514" s="97" t="s">
        <v>1583</v>
      </c>
    </row>
    <row r="515" spans="1:6" x14ac:dyDescent="0.2">
      <c r="A515" s="94" t="s">
        <v>1584</v>
      </c>
      <c r="B515" s="95" t="s">
        <v>79</v>
      </c>
      <c r="C515" s="96" t="s">
        <v>80</v>
      </c>
      <c r="D515" s="95" t="s">
        <v>71</v>
      </c>
      <c r="E515" s="97" t="s">
        <v>1585</v>
      </c>
      <c r="F515" s="97" t="s">
        <v>1586</v>
      </c>
    </row>
    <row r="516" spans="1:6" x14ac:dyDescent="0.2">
      <c r="A516" s="94" t="s">
        <v>1587</v>
      </c>
      <c r="B516" s="95" t="s">
        <v>131</v>
      </c>
      <c r="C516" s="96" t="s">
        <v>132</v>
      </c>
      <c r="D516" s="95" t="s">
        <v>71</v>
      </c>
      <c r="E516" s="97" t="s">
        <v>1588</v>
      </c>
      <c r="F516" s="97" t="s">
        <v>1589</v>
      </c>
    </row>
    <row r="517" spans="1:6" x14ac:dyDescent="0.2">
      <c r="A517" s="94" t="s">
        <v>1590</v>
      </c>
      <c r="B517" s="95" t="s">
        <v>247</v>
      </c>
      <c r="C517" s="96" t="s">
        <v>248</v>
      </c>
      <c r="D517" s="95" t="s">
        <v>144</v>
      </c>
      <c r="E517" s="97" t="s">
        <v>1591</v>
      </c>
      <c r="F517" s="97" t="s">
        <v>1592</v>
      </c>
    </row>
    <row r="518" spans="1:6" ht="22.5" x14ac:dyDescent="0.2">
      <c r="A518" s="94" t="s">
        <v>1593</v>
      </c>
      <c r="B518" s="95" t="s">
        <v>278</v>
      </c>
      <c r="C518" s="96" t="s">
        <v>279</v>
      </c>
      <c r="D518" s="95" t="s">
        <v>144</v>
      </c>
      <c r="E518" s="97" t="s">
        <v>662</v>
      </c>
      <c r="F518" s="97" t="s">
        <v>1594</v>
      </c>
    </row>
    <row r="519" spans="1:6" x14ac:dyDescent="0.2">
      <c r="A519" s="94" t="s">
        <v>1595</v>
      </c>
      <c r="B519" s="95" t="s">
        <v>324</v>
      </c>
      <c r="C519" s="96" t="s">
        <v>325</v>
      </c>
      <c r="D519" s="95" t="s">
        <v>146</v>
      </c>
      <c r="E519" s="97" t="s">
        <v>474</v>
      </c>
      <c r="F519" s="97" t="s">
        <v>1596</v>
      </c>
    </row>
    <row r="520" spans="1:6" x14ac:dyDescent="0.2">
      <c r="A520" s="94" t="s">
        <v>1597</v>
      </c>
      <c r="B520" s="95" t="s">
        <v>404</v>
      </c>
      <c r="C520" s="96" t="s">
        <v>405</v>
      </c>
      <c r="D520" s="95" t="s">
        <v>144</v>
      </c>
      <c r="E520" s="97" t="s">
        <v>1598</v>
      </c>
      <c r="F520" s="97" t="s">
        <v>1599</v>
      </c>
    </row>
    <row r="521" spans="1:6" x14ac:dyDescent="0.2">
      <c r="A521" s="94" t="s">
        <v>1600</v>
      </c>
      <c r="B521" s="95" t="s">
        <v>407</v>
      </c>
      <c r="C521" s="96" t="s">
        <v>408</v>
      </c>
      <c r="D521" s="95" t="s">
        <v>144</v>
      </c>
      <c r="E521" s="97" t="s">
        <v>1601</v>
      </c>
      <c r="F521" s="97" t="s">
        <v>1602</v>
      </c>
    </row>
    <row r="522" spans="1:6" x14ac:dyDescent="0.2">
      <c r="A522" s="94" t="s">
        <v>1603</v>
      </c>
      <c r="B522" s="95" t="s">
        <v>455</v>
      </c>
      <c r="C522" s="96" t="s">
        <v>456</v>
      </c>
      <c r="D522" s="95" t="s">
        <v>148</v>
      </c>
      <c r="E522" s="97" t="s">
        <v>1604</v>
      </c>
      <c r="F522" s="97" t="s">
        <v>1605</v>
      </c>
    </row>
    <row r="523" spans="1:6" ht="45" x14ac:dyDescent="0.2">
      <c r="A523" s="91" t="s">
        <v>421</v>
      </c>
      <c r="B523" s="92" t="s">
        <v>1606</v>
      </c>
      <c r="C523" s="93" t="s">
        <v>1607</v>
      </c>
      <c r="D523" s="92" t="s">
        <v>859</v>
      </c>
      <c r="E523" s="196" t="s">
        <v>1349</v>
      </c>
      <c r="F523" s="197"/>
    </row>
    <row r="524" spans="1:6" x14ac:dyDescent="0.2">
      <c r="A524" s="94" t="s">
        <v>1608</v>
      </c>
      <c r="B524" s="95" t="s">
        <v>67</v>
      </c>
      <c r="C524" s="96" t="s">
        <v>507</v>
      </c>
      <c r="D524" s="95" t="s">
        <v>68</v>
      </c>
      <c r="E524" s="97" t="s">
        <v>1609</v>
      </c>
      <c r="F524" s="97" t="s">
        <v>1610</v>
      </c>
    </row>
    <row r="525" spans="1:6" x14ac:dyDescent="0.2">
      <c r="A525" s="94" t="s">
        <v>1611</v>
      </c>
      <c r="B525" s="95" t="s">
        <v>119</v>
      </c>
      <c r="C525" s="96" t="s">
        <v>120</v>
      </c>
      <c r="D525" s="95" t="s">
        <v>71</v>
      </c>
      <c r="E525" s="97" t="s">
        <v>517</v>
      </c>
      <c r="F525" s="97" t="s">
        <v>1612</v>
      </c>
    </row>
    <row r="526" spans="1:6" x14ac:dyDescent="0.2">
      <c r="A526" s="94" t="s">
        <v>1613</v>
      </c>
      <c r="B526" s="95" t="s">
        <v>134</v>
      </c>
      <c r="C526" s="96" t="s">
        <v>135</v>
      </c>
      <c r="D526" s="95" t="s">
        <v>71</v>
      </c>
      <c r="E526" s="97" t="s">
        <v>1614</v>
      </c>
      <c r="F526" s="97" t="s">
        <v>1615</v>
      </c>
    </row>
    <row r="527" spans="1:6" x14ac:dyDescent="0.2">
      <c r="A527" s="94" t="s">
        <v>1616</v>
      </c>
      <c r="B527" s="95" t="s">
        <v>137</v>
      </c>
      <c r="C527" s="96" t="s">
        <v>138</v>
      </c>
      <c r="D527" s="95" t="s">
        <v>71</v>
      </c>
      <c r="E527" s="97" t="s">
        <v>1617</v>
      </c>
      <c r="F527" s="97" t="s">
        <v>1618</v>
      </c>
    </row>
    <row r="528" spans="1:6" ht="22.5" x14ac:dyDescent="0.2">
      <c r="A528" s="94" t="s">
        <v>1619</v>
      </c>
      <c r="B528" s="95" t="s">
        <v>140</v>
      </c>
      <c r="C528" s="96" t="s">
        <v>141</v>
      </c>
      <c r="D528" s="95" t="s">
        <v>71</v>
      </c>
      <c r="E528" s="97" t="s">
        <v>1620</v>
      </c>
      <c r="F528" s="97" t="s">
        <v>1621</v>
      </c>
    </row>
    <row r="529" spans="1:6" x14ac:dyDescent="0.2">
      <c r="A529" s="94" t="s">
        <v>1622</v>
      </c>
      <c r="B529" s="95" t="s">
        <v>446</v>
      </c>
      <c r="C529" s="96" t="s">
        <v>447</v>
      </c>
      <c r="D529" s="95" t="s">
        <v>322</v>
      </c>
      <c r="E529" s="97" t="s">
        <v>1623</v>
      </c>
      <c r="F529" s="97" t="s">
        <v>1624</v>
      </c>
    </row>
    <row r="530" spans="1:6" x14ac:dyDescent="0.2">
      <c r="A530" s="94" t="s">
        <v>1625</v>
      </c>
      <c r="B530" s="95" t="s">
        <v>464</v>
      </c>
      <c r="C530" s="96" t="s">
        <v>465</v>
      </c>
      <c r="D530" s="95" t="s">
        <v>264</v>
      </c>
      <c r="E530" s="97" t="s">
        <v>371</v>
      </c>
      <c r="F530" s="97" t="s">
        <v>1626</v>
      </c>
    </row>
    <row r="531" spans="1:6" x14ac:dyDescent="0.2">
      <c r="A531" s="94" t="s">
        <v>1627</v>
      </c>
      <c r="B531" s="95" t="s">
        <v>475</v>
      </c>
      <c r="C531" s="96" t="s">
        <v>476</v>
      </c>
      <c r="D531" s="95" t="s">
        <v>144</v>
      </c>
      <c r="E531" s="97" t="s">
        <v>1628</v>
      </c>
      <c r="F531" s="97" t="s">
        <v>1629</v>
      </c>
    </row>
    <row r="532" spans="1:6" x14ac:dyDescent="0.2">
      <c r="A532" s="91" t="s">
        <v>424</v>
      </c>
      <c r="B532" s="92" t="s">
        <v>165</v>
      </c>
      <c r="C532" s="93" t="s">
        <v>166</v>
      </c>
      <c r="D532" s="92" t="s">
        <v>146</v>
      </c>
      <c r="E532" s="196" t="s">
        <v>427</v>
      </c>
      <c r="F532" s="197"/>
    </row>
    <row r="533" spans="1:6" x14ac:dyDescent="0.2">
      <c r="A533" s="91" t="s">
        <v>427</v>
      </c>
      <c r="B533" s="92" t="s">
        <v>167</v>
      </c>
      <c r="C533" s="93" t="s">
        <v>168</v>
      </c>
      <c r="D533" s="92" t="s">
        <v>154</v>
      </c>
      <c r="E533" s="196" t="s">
        <v>1630</v>
      </c>
      <c r="F533" s="197"/>
    </row>
    <row r="534" spans="1:6" ht="33.75" x14ac:dyDescent="0.2">
      <c r="A534" s="91" t="s">
        <v>430</v>
      </c>
      <c r="B534" s="92" t="s">
        <v>1631</v>
      </c>
      <c r="C534" s="93" t="s">
        <v>1632</v>
      </c>
      <c r="D534" s="92" t="s">
        <v>859</v>
      </c>
      <c r="E534" s="196" t="s">
        <v>1633</v>
      </c>
      <c r="F534" s="197"/>
    </row>
    <row r="535" spans="1:6" x14ac:dyDescent="0.2">
      <c r="A535" s="94" t="s">
        <v>1634</v>
      </c>
      <c r="B535" s="95" t="s">
        <v>67</v>
      </c>
      <c r="C535" s="96" t="s">
        <v>507</v>
      </c>
      <c r="D535" s="95" t="s">
        <v>68</v>
      </c>
      <c r="E535" s="97" t="s">
        <v>1635</v>
      </c>
      <c r="F535" s="97" t="s">
        <v>1636</v>
      </c>
    </row>
    <row r="536" spans="1:6" x14ac:dyDescent="0.2">
      <c r="A536" s="94" t="s">
        <v>1637</v>
      </c>
      <c r="B536" s="95" t="s">
        <v>107</v>
      </c>
      <c r="C536" s="96" t="s">
        <v>108</v>
      </c>
      <c r="D536" s="95" t="s">
        <v>71</v>
      </c>
      <c r="E536" s="97" t="s">
        <v>1638</v>
      </c>
      <c r="F536" s="97" t="s">
        <v>1639</v>
      </c>
    </row>
    <row r="537" spans="1:6" x14ac:dyDescent="0.2">
      <c r="A537" s="94" t="s">
        <v>1640</v>
      </c>
      <c r="B537" s="95" t="s">
        <v>214</v>
      </c>
      <c r="C537" s="96" t="s">
        <v>212</v>
      </c>
      <c r="D537" s="95" t="s">
        <v>206</v>
      </c>
      <c r="E537" s="97" t="s">
        <v>1641</v>
      </c>
      <c r="F537" s="97" t="s">
        <v>1642</v>
      </c>
    </row>
    <row r="538" spans="1:6" x14ac:dyDescent="0.2">
      <c r="A538" s="94" t="s">
        <v>1643</v>
      </c>
      <c r="B538" s="95" t="s">
        <v>440</v>
      </c>
      <c r="C538" s="96" t="s">
        <v>441</v>
      </c>
      <c r="D538" s="95" t="s">
        <v>144</v>
      </c>
      <c r="E538" s="97" t="s">
        <v>1644</v>
      </c>
      <c r="F538" s="97" t="s">
        <v>1645</v>
      </c>
    </row>
    <row r="539" spans="1:6" ht="33.75" x14ac:dyDescent="0.2">
      <c r="A539" s="91" t="s">
        <v>433</v>
      </c>
      <c r="B539" s="92" t="s">
        <v>1631</v>
      </c>
      <c r="C539" s="93" t="s">
        <v>1646</v>
      </c>
      <c r="D539" s="92" t="s">
        <v>859</v>
      </c>
      <c r="E539" s="196" t="s">
        <v>1633</v>
      </c>
      <c r="F539" s="197"/>
    </row>
    <row r="540" spans="1:6" x14ac:dyDescent="0.2">
      <c r="A540" s="94" t="s">
        <v>1647</v>
      </c>
      <c r="B540" s="95" t="s">
        <v>67</v>
      </c>
      <c r="C540" s="96" t="s">
        <v>507</v>
      </c>
      <c r="D540" s="95" t="s">
        <v>68</v>
      </c>
      <c r="E540" s="97" t="s">
        <v>1648</v>
      </c>
      <c r="F540" s="97" t="s">
        <v>1649</v>
      </c>
    </row>
    <row r="541" spans="1:6" x14ac:dyDescent="0.2">
      <c r="A541" s="94" t="s">
        <v>1650</v>
      </c>
      <c r="B541" s="95" t="s">
        <v>107</v>
      </c>
      <c r="C541" s="96" t="s">
        <v>108</v>
      </c>
      <c r="D541" s="95" t="s">
        <v>71</v>
      </c>
      <c r="E541" s="97" t="s">
        <v>1651</v>
      </c>
      <c r="F541" s="97" t="s">
        <v>1652</v>
      </c>
    </row>
    <row r="542" spans="1:6" x14ac:dyDescent="0.2">
      <c r="A542" s="94" t="s">
        <v>1653</v>
      </c>
      <c r="B542" s="95" t="s">
        <v>214</v>
      </c>
      <c r="C542" s="96" t="s">
        <v>212</v>
      </c>
      <c r="D542" s="95" t="s">
        <v>206</v>
      </c>
      <c r="E542" s="97" t="s">
        <v>1654</v>
      </c>
      <c r="F542" s="97" t="s">
        <v>1655</v>
      </c>
    </row>
    <row r="543" spans="1:6" x14ac:dyDescent="0.2">
      <c r="A543" s="94" t="s">
        <v>1656</v>
      </c>
      <c r="B543" s="95" t="s">
        <v>440</v>
      </c>
      <c r="C543" s="96" t="s">
        <v>441</v>
      </c>
      <c r="D543" s="95" t="s">
        <v>144</v>
      </c>
      <c r="E543" s="97" t="s">
        <v>1657</v>
      </c>
      <c r="F543" s="97" t="s">
        <v>1658</v>
      </c>
    </row>
    <row r="544" spans="1:6" ht="33.75" x14ac:dyDescent="0.2">
      <c r="A544" s="91" t="s">
        <v>436</v>
      </c>
      <c r="B544" s="92" t="s">
        <v>1129</v>
      </c>
      <c r="C544" s="93" t="s">
        <v>1130</v>
      </c>
      <c r="D544" s="92" t="s">
        <v>859</v>
      </c>
      <c r="E544" s="196" t="s">
        <v>1633</v>
      </c>
      <c r="F544" s="197"/>
    </row>
    <row r="545" spans="1:6" x14ac:dyDescent="0.2">
      <c r="A545" s="94" t="s">
        <v>1659</v>
      </c>
      <c r="B545" s="95" t="s">
        <v>67</v>
      </c>
      <c r="C545" s="96" t="s">
        <v>507</v>
      </c>
      <c r="D545" s="95" t="s">
        <v>68</v>
      </c>
      <c r="E545" s="97" t="s">
        <v>1132</v>
      </c>
      <c r="F545" s="97" t="s">
        <v>1660</v>
      </c>
    </row>
    <row r="546" spans="1:6" x14ac:dyDescent="0.2">
      <c r="A546" s="94" t="s">
        <v>1661</v>
      </c>
      <c r="B546" s="95" t="s">
        <v>281</v>
      </c>
      <c r="C546" s="96" t="s">
        <v>282</v>
      </c>
      <c r="D546" s="95" t="s">
        <v>144</v>
      </c>
      <c r="E546" s="97" t="s">
        <v>1135</v>
      </c>
      <c r="F546" s="97" t="s">
        <v>1662</v>
      </c>
    </row>
    <row r="547" spans="1:6" x14ac:dyDescent="0.2">
      <c r="A547" s="94" t="s">
        <v>1663</v>
      </c>
      <c r="B547" s="95" t="s">
        <v>302</v>
      </c>
      <c r="C547" s="96" t="s">
        <v>303</v>
      </c>
      <c r="D547" s="95" t="s">
        <v>144</v>
      </c>
      <c r="E547" s="97" t="s">
        <v>1138</v>
      </c>
      <c r="F547" s="97" t="s">
        <v>1664</v>
      </c>
    </row>
    <row r="548" spans="1:6" ht="22.5" x14ac:dyDescent="0.2">
      <c r="A548" s="94" t="s">
        <v>1665</v>
      </c>
      <c r="B548" s="95" t="s">
        <v>369</v>
      </c>
      <c r="C548" s="96" t="s">
        <v>370</v>
      </c>
      <c r="D548" s="95" t="s">
        <v>146</v>
      </c>
      <c r="E548" s="97" t="s">
        <v>1141</v>
      </c>
      <c r="F548" s="97" t="s">
        <v>1666</v>
      </c>
    </row>
    <row r="549" spans="1:6" ht="12.75" customHeight="1" x14ac:dyDescent="0.2">
      <c r="A549" s="198"/>
      <c r="B549" s="199"/>
      <c r="C549" s="199"/>
      <c r="D549" s="199"/>
      <c r="E549" s="199"/>
      <c r="F549" s="200"/>
    </row>
    <row r="550" spans="1:6" ht="12.75" customHeight="1" x14ac:dyDescent="0.2">
      <c r="A550" s="198" t="s">
        <v>1667</v>
      </c>
      <c r="B550" s="199"/>
      <c r="C550" s="199"/>
      <c r="D550" s="199"/>
      <c r="E550" s="199"/>
      <c r="F550" s="200"/>
    </row>
    <row r="551" spans="1:6" x14ac:dyDescent="0.2">
      <c r="A551" s="91" t="s">
        <v>439</v>
      </c>
      <c r="B551" s="92" t="s">
        <v>1668</v>
      </c>
      <c r="C551" s="93" t="s">
        <v>1669</v>
      </c>
      <c r="D551" s="92" t="s">
        <v>875</v>
      </c>
      <c r="E551" s="196" t="s">
        <v>1231</v>
      </c>
      <c r="F551" s="197"/>
    </row>
    <row r="552" spans="1:6" x14ac:dyDescent="0.2">
      <c r="A552" s="94" t="s">
        <v>1670</v>
      </c>
      <c r="B552" s="95" t="s">
        <v>67</v>
      </c>
      <c r="C552" s="96" t="s">
        <v>507</v>
      </c>
      <c r="D552" s="95" t="s">
        <v>68</v>
      </c>
      <c r="E552" s="97" t="s">
        <v>1671</v>
      </c>
      <c r="F552" s="97" t="s">
        <v>1672</v>
      </c>
    </row>
    <row r="553" spans="1:6" ht="22.5" x14ac:dyDescent="0.2">
      <c r="A553" s="94" t="s">
        <v>1673</v>
      </c>
      <c r="B553" s="95" t="s">
        <v>110</v>
      </c>
      <c r="C553" s="96" t="s">
        <v>111</v>
      </c>
      <c r="D553" s="95" t="s">
        <v>71</v>
      </c>
      <c r="E553" s="97" t="s">
        <v>1674</v>
      </c>
      <c r="F553" s="97" t="s">
        <v>1675</v>
      </c>
    </row>
    <row r="554" spans="1:6" x14ac:dyDescent="0.2">
      <c r="A554" s="94" t="s">
        <v>1676</v>
      </c>
      <c r="B554" s="95" t="s">
        <v>119</v>
      </c>
      <c r="C554" s="96" t="s">
        <v>120</v>
      </c>
      <c r="D554" s="95" t="s">
        <v>71</v>
      </c>
      <c r="E554" s="97" t="s">
        <v>1677</v>
      </c>
      <c r="F554" s="97" t="s">
        <v>1678</v>
      </c>
    </row>
    <row r="555" spans="1:6" ht="33.75" x14ac:dyDescent="0.2">
      <c r="A555" s="94" t="s">
        <v>1679</v>
      </c>
      <c r="B555" s="95" t="s">
        <v>354</v>
      </c>
      <c r="C555" s="96" t="s">
        <v>355</v>
      </c>
      <c r="D555" s="95" t="s">
        <v>144</v>
      </c>
      <c r="E555" s="97" t="s">
        <v>626</v>
      </c>
      <c r="F555" s="97" t="s">
        <v>1174</v>
      </c>
    </row>
    <row r="556" spans="1:6" x14ac:dyDescent="0.2">
      <c r="A556" s="94" t="s">
        <v>1680</v>
      </c>
      <c r="B556" s="95" t="s">
        <v>363</v>
      </c>
      <c r="C556" s="96" t="s">
        <v>364</v>
      </c>
      <c r="D556" s="95" t="s">
        <v>144</v>
      </c>
      <c r="E556" s="97" t="s">
        <v>1388</v>
      </c>
      <c r="F556" s="97" t="s">
        <v>1681</v>
      </c>
    </row>
    <row r="557" spans="1:6" x14ac:dyDescent="0.2">
      <c r="A557" s="91" t="s">
        <v>442</v>
      </c>
      <c r="B557" s="92" t="s">
        <v>169</v>
      </c>
      <c r="C557" s="93" t="s">
        <v>170</v>
      </c>
      <c r="D557" s="92" t="s">
        <v>148</v>
      </c>
      <c r="E557" s="196" t="s">
        <v>246</v>
      </c>
      <c r="F557" s="197"/>
    </row>
    <row r="558" spans="1:6" ht="12.75" customHeight="1" x14ac:dyDescent="0.2">
      <c r="A558" s="198"/>
      <c r="B558" s="199"/>
      <c r="C558" s="199"/>
      <c r="D558" s="199"/>
      <c r="E558" s="199"/>
      <c r="F558" s="200"/>
    </row>
    <row r="559" spans="1:6" ht="12.75" customHeight="1" x14ac:dyDescent="0.2">
      <c r="A559" s="198" t="s">
        <v>1682</v>
      </c>
      <c r="B559" s="199"/>
      <c r="C559" s="199"/>
      <c r="D559" s="199"/>
      <c r="E559" s="199"/>
      <c r="F559" s="200"/>
    </row>
    <row r="560" spans="1:6" ht="45" x14ac:dyDescent="0.2">
      <c r="A560" s="91" t="s">
        <v>445</v>
      </c>
      <c r="B560" s="92" t="s">
        <v>1683</v>
      </c>
      <c r="C560" s="93" t="s">
        <v>1684</v>
      </c>
      <c r="D560" s="92" t="s">
        <v>859</v>
      </c>
      <c r="E560" s="196" t="s">
        <v>1685</v>
      </c>
      <c r="F560" s="197"/>
    </row>
    <row r="561" spans="1:6" x14ac:dyDescent="0.2">
      <c r="A561" s="94" t="s">
        <v>1686</v>
      </c>
      <c r="B561" s="95" t="s">
        <v>67</v>
      </c>
      <c r="C561" s="96" t="s">
        <v>507</v>
      </c>
      <c r="D561" s="95" t="s">
        <v>68</v>
      </c>
      <c r="E561" s="97" t="s">
        <v>1687</v>
      </c>
      <c r="F561" s="97" t="s">
        <v>1688</v>
      </c>
    </row>
    <row r="562" spans="1:6" x14ac:dyDescent="0.2">
      <c r="A562" s="94" t="s">
        <v>1689</v>
      </c>
      <c r="B562" s="95" t="s">
        <v>113</v>
      </c>
      <c r="C562" s="96" t="s">
        <v>114</v>
      </c>
      <c r="D562" s="95" t="s">
        <v>71</v>
      </c>
      <c r="E562" s="97" t="s">
        <v>1451</v>
      </c>
      <c r="F562" s="97" t="s">
        <v>1690</v>
      </c>
    </row>
    <row r="563" spans="1:6" x14ac:dyDescent="0.2">
      <c r="A563" s="94" t="s">
        <v>1691</v>
      </c>
      <c r="B563" s="95" t="s">
        <v>119</v>
      </c>
      <c r="C563" s="96" t="s">
        <v>120</v>
      </c>
      <c r="D563" s="95" t="s">
        <v>71</v>
      </c>
      <c r="E563" s="97" t="s">
        <v>1692</v>
      </c>
      <c r="F563" s="97" t="s">
        <v>1693</v>
      </c>
    </row>
    <row r="564" spans="1:6" x14ac:dyDescent="0.2">
      <c r="A564" s="94" t="s">
        <v>1694</v>
      </c>
      <c r="B564" s="95" t="s">
        <v>416</v>
      </c>
      <c r="C564" s="96" t="s">
        <v>417</v>
      </c>
      <c r="D564" s="95" t="s">
        <v>322</v>
      </c>
      <c r="E564" s="97" t="s">
        <v>1695</v>
      </c>
      <c r="F564" s="97" t="s">
        <v>1696</v>
      </c>
    </row>
    <row r="565" spans="1:6" x14ac:dyDescent="0.2">
      <c r="A565" s="94" t="s">
        <v>1697</v>
      </c>
      <c r="B565" s="95" t="s">
        <v>470</v>
      </c>
      <c r="C565" s="96" t="s">
        <v>471</v>
      </c>
      <c r="D565" s="95" t="s">
        <v>144</v>
      </c>
      <c r="E565" s="97" t="s">
        <v>1698</v>
      </c>
      <c r="F565" s="97" t="s">
        <v>1699</v>
      </c>
    </row>
    <row r="566" spans="1:6" ht="33.75" x14ac:dyDescent="0.2">
      <c r="A566" s="94" t="s">
        <v>1700</v>
      </c>
      <c r="B566" s="95" t="s">
        <v>161</v>
      </c>
      <c r="C566" s="96" t="s">
        <v>473</v>
      </c>
      <c r="D566" s="95" t="s">
        <v>151</v>
      </c>
      <c r="E566" s="97" t="s">
        <v>271</v>
      </c>
      <c r="F566" s="97" t="s">
        <v>1701</v>
      </c>
    </row>
    <row r="567" spans="1:6" x14ac:dyDescent="0.2">
      <c r="A567" s="91" t="s">
        <v>448</v>
      </c>
      <c r="B567" s="92" t="s">
        <v>171</v>
      </c>
      <c r="C567" s="93" t="s">
        <v>172</v>
      </c>
      <c r="D567" s="92" t="s">
        <v>146</v>
      </c>
      <c r="E567" s="196" t="s">
        <v>1702</v>
      </c>
      <c r="F567" s="197"/>
    </row>
    <row r="568" spans="1:6" ht="45" x14ac:dyDescent="0.2">
      <c r="A568" s="91" t="s">
        <v>451</v>
      </c>
      <c r="B568" s="92" t="s">
        <v>1703</v>
      </c>
      <c r="C568" s="93" t="s">
        <v>1704</v>
      </c>
      <c r="D568" s="92" t="s">
        <v>859</v>
      </c>
      <c r="E568" s="196" t="s">
        <v>1705</v>
      </c>
      <c r="F568" s="197"/>
    </row>
    <row r="569" spans="1:6" x14ac:dyDescent="0.2">
      <c r="A569" s="94" t="s">
        <v>1706</v>
      </c>
      <c r="B569" s="95" t="s">
        <v>67</v>
      </c>
      <c r="C569" s="96" t="s">
        <v>507</v>
      </c>
      <c r="D569" s="95" t="s">
        <v>68</v>
      </c>
      <c r="E569" s="97" t="s">
        <v>1707</v>
      </c>
      <c r="F569" s="97" t="s">
        <v>1708</v>
      </c>
    </row>
    <row r="570" spans="1:6" x14ac:dyDescent="0.2">
      <c r="A570" s="94" t="s">
        <v>1709</v>
      </c>
      <c r="B570" s="95" t="s">
        <v>113</v>
      </c>
      <c r="C570" s="96" t="s">
        <v>114</v>
      </c>
      <c r="D570" s="95" t="s">
        <v>71</v>
      </c>
      <c r="E570" s="97" t="s">
        <v>1710</v>
      </c>
      <c r="F570" s="97" t="s">
        <v>1711</v>
      </c>
    </row>
    <row r="571" spans="1:6" x14ac:dyDescent="0.2">
      <c r="A571" s="94" t="s">
        <v>1712</v>
      </c>
      <c r="B571" s="95" t="s">
        <v>119</v>
      </c>
      <c r="C571" s="96" t="s">
        <v>120</v>
      </c>
      <c r="D571" s="95" t="s">
        <v>71</v>
      </c>
      <c r="E571" s="97" t="s">
        <v>1713</v>
      </c>
      <c r="F571" s="97" t="s">
        <v>1714</v>
      </c>
    </row>
    <row r="572" spans="1:6" x14ac:dyDescent="0.2">
      <c r="A572" s="94" t="s">
        <v>1715</v>
      </c>
      <c r="B572" s="95" t="s">
        <v>416</v>
      </c>
      <c r="C572" s="96" t="s">
        <v>417</v>
      </c>
      <c r="D572" s="95" t="s">
        <v>322</v>
      </c>
      <c r="E572" s="97" t="s">
        <v>1716</v>
      </c>
      <c r="F572" s="97" t="s">
        <v>1717</v>
      </c>
    </row>
    <row r="573" spans="1:6" x14ac:dyDescent="0.2">
      <c r="A573" s="94" t="s">
        <v>1718</v>
      </c>
      <c r="B573" s="95" t="s">
        <v>470</v>
      </c>
      <c r="C573" s="96" t="s">
        <v>471</v>
      </c>
      <c r="D573" s="95" t="s">
        <v>144</v>
      </c>
      <c r="E573" s="97" t="s">
        <v>1719</v>
      </c>
      <c r="F573" s="97" t="s">
        <v>1720</v>
      </c>
    </row>
    <row r="574" spans="1:6" ht="33.75" x14ac:dyDescent="0.2">
      <c r="A574" s="94" t="s">
        <v>1721</v>
      </c>
      <c r="B574" s="95" t="s">
        <v>161</v>
      </c>
      <c r="C574" s="96" t="s">
        <v>473</v>
      </c>
      <c r="D574" s="95" t="s">
        <v>151</v>
      </c>
      <c r="E574" s="97" t="s">
        <v>127</v>
      </c>
      <c r="F574" s="97" t="s">
        <v>1722</v>
      </c>
    </row>
    <row r="575" spans="1:6" x14ac:dyDescent="0.2">
      <c r="A575" s="91" t="s">
        <v>454</v>
      </c>
      <c r="B575" s="92" t="s">
        <v>173</v>
      </c>
      <c r="C575" s="93" t="s">
        <v>174</v>
      </c>
      <c r="D575" s="92" t="s">
        <v>146</v>
      </c>
      <c r="E575" s="196" t="s">
        <v>115</v>
      </c>
      <c r="F575" s="197"/>
    </row>
    <row r="576" spans="1:6" x14ac:dyDescent="0.2">
      <c r="A576" s="91" t="s">
        <v>457</v>
      </c>
      <c r="B576" s="92" t="s">
        <v>175</v>
      </c>
      <c r="C576" s="93" t="s">
        <v>176</v>
      </c>
      <c r="D576" s="92" t="s">
        <v>146</v>
      </c>
      <c r="E576" s="196" t="s">
        <v>289</v>
      </c>
      <c r="F576" s="197"/>
    </row>
    <row r="577" spans="1:6" x14ac:dyDescent="0.2">
      <c r="A577" s="91" t="s">
        <v>460</v>
      </c>
      <c r="B577" s="92" t="s">
        <v>177</v>
      </c>
      <c r="C577" s="93" t="s">
        <v>178</v>
      </c>
      <c r="D577" s="92" t="s">
        <v>146</v>
      </c>
      <c r="E577" s="196" t="s">
        <v>1723</v>
      </c>
      <c r="F577" s="197"/>
    </row>
    <row r="578" spans="1:6" x14ac:dyDescent="0.2">
      <c r="A578" s="91" t="s">
        <v>463</v>
      </c>
      <c r="B578" s="92" t="s">
        <v>179</v>
      </c>
      <c r="C578" s="93" t="s">
        <v>180</v>
      </c>
      <c r="D578" s="92" t="s">
        <v>146</v>
      </c>
      <c r="E578" s="196" t="s">
        <v>1537</v>
      </c>
      <c r="F578" s="197"/>
    </row>
    <row r="579" spans="1:6" x14ac:dyDescent="0.2">
      <c r="A579" s="91" t="s">
        <v>466</v>
      </c>
      <c r="B579" s="92" t="s">
        <v>181</v>
      </c>
      <c r="C579" s="93" t="s">
        <v>182</v>
      </c>
      <c r="D579" s="92" t="s">
        <v>146</v>
      </c>
      <c r="E579" s="196" t="s">
        <v>225</v>
      </c>
      <c r="F579" s="197"/>
    </row>
    <row r="580" spans="1:6" x14ac:dyDescent="0.2">
      <c r="A580" s="91" t="s">
        <v>469</v>
      </c>
      <c r="B580" s="92" t="s">
        <v>183</v>
      </c>
      <c r="C580" s="93" t="s">
        <v>184</v>
      </c>
      <c r="D580" s="92" t="s">
        <v>146</v>
      </c>
      <c r="E580" s="196" t="s">
        <v>1724</v>
      </c>
      <c r="F580" s="197"/>
    </row>
    <row r="581" spans="1:6" x14ac:dyDescent="0.2">
      <c r="A581" s="91" t="s">
        <v>472</v>
      </c>
      <c r="B581" s="92" t="s">
        <v>185</v>
      </c>
      <c r="C581" s="93" t="s">
        <v>186</v>
      </c>
      <c r="D581" s="92" t="s">
        <v>146</v>
      </c>
      <c r="E581" s="196" t="s">
        <v>87</v>
      </c>
      <c r="F581" s="197"/>
    </row>
    <row r="582" spans="1:6" x14ac:dyDescent="0.2">
      <c r="A582" s="91" t="s">
        <v>474</v>
      </c>
      <c r="B582" s="92" t="s">
        <v>187</v>
      </c>
      <c r="C582" s="93" t="s">
        <v>188</v>
      </c>
      <c r="D582" s="92" t="s">
        <v>146</v>
      </c>
      <c r="E582" s="196" t="s">
        <v>210</v>
      </c>
      <c r="F582" s="197"/>
    </row>
    <row r="583" spans="1:6" ht="22.5" x14ac:dyDescent="0.2">
      <c r="A583" s="91" t="s">
        <v>477</v>
      </c>
      <c r="B583" s="92" t="s">
        <v>189</v>
      </c>
      <c r="C583" s="93" t="s">
        <v>190</v>
      </c>
      <c r="D583" s="92" t="s">
        <v>191</v>
      </c>
      <c r="E583" s="196" t="s">
        <v>90</v>
      </c>
      <c r="F583" s="197"/>
    </row>
    <row r="584" spans="1:6" ht="22.5" x14ac:dyDescent="0.2">
      <c r="A584" s="91" t="s">
        <v>481</v>
      </c>
      <c r="B584" s="92" t="s">
        <v>192</v>
      </c>
      <c r="C584" s="93" t="s">
        <v>193</v>
      </c>
      <c r="D584" s="92" t="s">
        <v>191</v>
      </c>
      <c r="E584" s="196" t="s">
        <v>81</v>
      </c>
      <c r="F584" s="197"/>
    </row>
    <row r="585" spans="1:6" ht="12.75" customHeight="1" x14ac:dyDescent="0.2">
      <c r="A585" s="198"/>
      <c r="B585" s="199"/>
      <c r="C585" s="199"/>
      <c r="D585" s="199"/>
      <c r="E585" s="199"/>
      <c r="F585" s="200"/>
    </row>
    <row r="586" spans="1:6" ht="12.75" customHeight="1" x14ac:dyDescent="0.2">
      <c r="A586" s="198" t="s">
        <v>1725</v>
      </c>
      <c r="B586" s="199"/>
      <c r="C586" s="199"/>
      <c r="D586" s="199"/>
      <c r="E586" s="199"/>
      <c r="F586" s="200"/>
    </row>
    <row r="587" spans="1:6" ht="45" x14ac:dyDescent="0.2">
      <c r="A587" s="91" t="s">
        <v>484</v>
      </c>
      <c r="B587" s="92" t="s">
        <v>1703</v>
      </c>
      <c r="C587" s="93" t="s">
        <v>1704</v>
      </c>
      <c r="D587" s="92" t="s">
        <v>859</v>
      </c>
      <c r="E587" s="196" t="s">
        <v>927</v>
      </c>
      <c r="F587" s="197"/>
    </row>
    <row r="588" spans="1:6" x14ac:dyDescent="0.2">
      <c r="A588" s="94" t="s">
        <v>1726</v>
      </c>
      <c r="B588" s="95" t="s">
        <v>67</v>
      </c>
      <c r="C588" s="96" t="s">
        <v>507</v>
      </c>
      <c r="D588" s="95" t="s">
        <v>68</v>
      </c>
      <c r="E588" s="97" t="s">
        <v>1707</v>
      </c>
      <c r="F588" s="97" t="s">
        <v>1727</v>
      </c>
    </row>
    <row r="589" spans="1:6" x14ac:dyDescent="0.2">
      <c r="A589" s="94" t="s">
        <v>1728</v>
      </c>
      <c r="B589" s="95" t="s">
        <v>113</v>
      </c>
      <c r="C589" s="96" t="s">
        <v>114</v>
      </c>
      <c r="D589" s="95" t="s">
        <v>71</v>
      </c>
      <c r="E589" s="97" t="s">
        <v>1710</v>
      </c>
      <c r="F589" s="97" t="s">
        <v>1729</v>
      </c>
    </row>
    <row r="590" spans="1:6" x14ac:dyDescent="0.2">
      <c r="A590" s="94" t="s">
        <v>1730</v>
      </c>
      <c r="B590" s="95" t="s">
        <v>119</v>
      </c>
      <c r="C590" s="96" t="s">
        <v>120</v>
      </c>
      <c r="D590" s="95" t="s">
        <v>71</v>
      </c>
      <c r="E590" s="97" t="s">
        <v>1713</v>
      </c>
      <c r="F590" s="97" t="s">
        <v>1731</v>
      </c>
    </row>
    <row r="591" spans="1:6" x14ac:dyDescent="0.2">
      <c r="A591" s="94" t="s">
        <v>1732</v>
      </c>
      <c r="B591" s="95" t="s">
        <v>416</v>
      </c>
      <c r="C591" s="96" t="s">
        <v>417</v>
      </c>
      <c r="D591" s="95" t="s">
        <v>322</v>
      </c>
      <c r="E591" s="97" t="s">
        <v>1716</v>
      </c>
      <c r="F591" s="97" t="s">
        <v>1733</v>
      </c>
    </row>
    <row r="592" spans="1:6" x14ac:dyDescent="0.2">
      <c r="A592" s="94" t="s">
        <v>1734</v>
      </c>
      <c r="B592" s="95" t="s">
        <v>470</v>
      </c>
      <c r="C592" s="96" t="s">
        <v>471</v>
      </c>
      <c r="D592" s="95" t="s">
        <v>144</v>
      </c>
      <c r="E592" s="97" t="s">
        <v>1719</v>
      </c>
      <c r="F592" s="97" t="s">
        <v>1735</v>
      </c>
    </row>
    <row r="593" spans="1:6" ht="33.75" x14ac:dyDescent="0.2">
      <c r="A593" s="94" t="s">
        <v>1736</v>
      </c>
      <c r="B593" s="95" t="s">
        <v>161</v>
      </c>
      <c r="C593" s="96" t="s">
        <v>473</v>
      </c>
      <c r="D593" s="95" t="s">
        <v>151</v>
      </c>
      <c r="E593" s="97" t="s">
        <v>127</v>
      </c>
      <c r="F593" s="97" t="s">
        <v>1021</v>
      </c>
    </row>
    <row r="594" spans="1:6" ht="22.5" x14ac:dyDescent="0.2">
      <c r="A594" s="91" t="s">
        <v>487</v>
      </c>
      <c r="B594" s="92" t="s">
        <v>195</v>
      </c>
      <c r="C594" s="93" t="s">
        <v>1737</v>
      </c>
      <c r="D594" s="92" t="s">
        <v>196</v>
      </c>
      <c r="E594" s="196" t="s">
        <v>66</v>
      </c>
      <c r="F594" s="197"/>
    </row>
    <row r="595" spans="1:6" ht="12.75" customHeight="1" x14ac:dyDescent="0.2">
      <c r="A595" s="198"/>
      <c r="B595" s="199"/>
      <c r="C595" s="199"/>
      <c r="D595" s="199"/>
      <c r="E595" s="199"/>
      <c r="F595" s="200"/>
    </row>
    <row r="596" spans="1:6" ht="12.75" customHeight="1" x14ac:dyDescent="0.2">
      <c r="A596" s="198" t="s">
        <v>1738</v>
      </c>
      <c r="B596" s="199"/>
      <c r="C596" s="199"/>
      <c r="D596" s="199"/>
      <c r="E596" s="199"/>
      <c r="F596" s="200"/>
    </row>
    <row r="597" spans="1:6" x14ac:dyDescent="0.2">
      <c r="A597" s="91" t="s">
        <v>490</v>
      </c>
      <c r="B597" s="92" t="s">
        <v>936</v>
      </c>
      <c r="C597" s="93" t="s">
        <v>937</v>
      </c>
      <c r="D597" s="92" t="s">
        <v>859</v>
      </c>
      <c r="E597" s="196" t="s">
        <v>1739</v>
      </c>
      <c r="F597" s="197"/>
    </row>
    <row r="598" spans="1:6" x14ac:dyDescent="0.2">
      <c r="A598" s="94" t="s">
        <v>1740</v>
      </c>
      <c r="B598" s="95" t="s">
        <v>67</v>
      </c>
      <c r="C598" s="96" t="s">
        <v>507</v>
      </c>
      <c r="D598" s="95" t="s">
        <v>68</v>
      </c>
      <c r="E598" s="97" t="s">
        <v>940</v>
      </c>
      <c r="F598" s="97" t="s">
        <v>1741</v>
      </c>
    </row>
    <row r="599" spans="1:6" ht="22.5" x14ac:dyDescent="0.2">
      <c r="A599" s="91" t="s">
        <v>493</v>
      </c>
      <c r="B599" s="92" t="s">
        <v>936</v>
      </c>
      <c r="C599" s="93" t="s">
        <v>976</v>
      </c>
      <c r="D599" s="92" t="s">
        <v>859</v>
      </c>
      <c r="E599" s="196" t="s">
        <v>1742</v>
      </c>
      <c r="F599" s="197"/>
    </row>
    <row r="600" spans="1:6" x14ac:dyDescent="0.2">
      <c r="A600" s="94" t="s">
        <v>1743</v>
      </c>
      <c r="B600" s="95" t="s">
        <v>67</v>
      </c>
      <c r="C600" s="96" t="s">
        <v>507</v>
      </c>
      <c r="D600" s="95" t="s">
        <v>68</v>
      </c>
      <c r="E600" s="97" t="s">
        <v>940</v>
      </c>
      <c r="F600" s="97" t="s">
        <v>1744</v>
      </c>
    </row>
    <row r="601" spans="1:6" x14ac:dyDescent="0.2">
      <c r="A601" s="91" t="s">
        <v>1745</v>
      </c>
      <c r="B601" s="92" t="s">
        <v>1275</v>
      </c>
      <c r="C601" s="93" t="s">
        <v>1276</v>
      </c>
      <c r="D601" s="92" t="s">
        <v>859</v>
      </c>
      <c r="E601" s="196" t="s">
        <v>1145</v>
      </c>
      <c r="F601" s="197"/>
    </row>
    <row r="602" spans="1:6" x14ac:dyDescent="0.2">
      <c r="A602" s="94" t="s">
        <v>1746</v>
      </c>
      <c r="B602" s="95" t="s">
        <v>67</v>
      </c>
      <c r="C602" s="96" t="s">
        <v>507</v>
      </c>
      <c r="D602" s="95" t="s">
        <v>68</v>
      </c>
      <c r="E602" s="97" t="s">
        <v>1279</v>
      </c>
      <c r="F602" s="97" t="s">
        <v>1747</v>
      </c>
    </row>
    <row r="603" spans="1:6" ht="12.75" customHeight="1" x14ac:dyDescent="0.2">
      <c r="A603" s="198"/>
      <c r="B603" s="199"/>
      <c r="C603" s="199"/>
      <c r="D603" s="199"/>
      <c r="E603" s="199"/>
      <c r="F603" s="200"/>
    </row>
    <row r="604" spans="1:6" ht="12.75" customHeight="1" x14ac:dyDescent="0.2">
      <c r="A604" s="198" t="s">
        <v>1748</v>
      </c>
      <c r="B604" s="199"/>
      <c r="C604" s="199"/>
      <c r="D604" s="199"/>
      <c r="E604" s="199"/>
      <c r="F604" s="200"/>
    </row>
    <row r="605" spans="1:6" ht="22.5" x14ac:dyDescent="0.2">
      <c r="A605" s="91" t="s">
        <v>1749</v>
      </c>
      <c r="B605" s="92" t="s">
        <v>1058</v>
      </c>
      <c r="C605" s="93" t="s">
        <v>1059</v>
      </c>
      <c r="D605" s="92" t="s">
        <v>859</v>
      </c>
      <c r="E605" s="196" t="s">
        <v>1145</v>
      </c>
      <c r="F605" s="197"/>
    </row>
    <row r="606" spans="1:6" x14ac:dyDescent="0.2">
      <c r="A606" s="94" t="s">
        <v>1750</v>
      </c>
      <c r="B606" s="95" t="s">
        <v>67</v>
      </c>
      <c r="C606" s="96" t="s">
        <v>507</v>
      </c>
      <c r="D606" s="95" t="s">
        <v>68</v>
      </c>
      <c r="E606" s="97" t="s">
        <v>1062</v>
      </c>
      <c r="F606" s="97" t="s">
        <v>1751</v>
      </c>
    </row>
    <row r="607" spans="1:6" ht="33.75" x14ac:dyDescent="0.2">
      <c r="A607" s="91" t="s">
        <v>1752</v>
      </c>
      <c r="B607" s="92" t="s">
        <v>1064</v>
      </c>
      <c r="C607" s="93" t="s">
        <v>1065</v>
      </c>
      <c r="D607" s="92" t="s">
        <v>859</v>
      </c>
      <c r="E607" s="196" t="s">
        <v>1145</v>
      </c>
      <c r="F607" s="197"/>
    </row>
    <row r="608" spans="1:6" x14ac:dyDescent="0.2">
      <c r="A608" s="94" t="s">
        <v>1753</v>
      </c>
      <c r="B608" s="95" t="s">
        <v>67</v>
      </c>
      <c r="C608" s="96" t="s">
        <v>507</v>
      </c>
      <c r="D608" s="95" t="s">
        <v>68</v>
      </c>
      <c r="E608" s="97" t="s">
        <v>1067</v>
      </c>
      <c r="F608" s="97" t="s">
        <v>1754</v>
      </c>
    </row>
    <row r="609" spans="1:6" x14ac:dyDescent="0.2">
      <c r="A609" s="94" t="s">
        <v>1755</v>
      </c>
      <c r="B609" s="95" t="s">
        <v>119</v>
      </c>
      <c r="C609" s="96" t="s">
        <v>120</v>
      </c>
      <c r="D609" s="95" t="s">
        <v>71</v>
      </c>
      <c r="E609" s="97" t="s">
        <v>899</v>
      </c>
      <c r="F609" s="97" t="s">
        <v>1756</v>
      </c>
    </row>
    <row r="610" spans="1:6" x14ac:dyDescent="0.2">
      <c r="A610" s="94" t="s">
        <v>1757</v>
      </c>
      <c r="B610" s="95" t="s">
        <v>241</v>
      </c>
      <c r="C610" s="96" t="s">
        <v>242</v>
      </c>
      <c r="D610" s="95" t="s">
        <v>144</v>
      </c>
      <c r="E610" s="97" t="s">
        <v>1072</v>
      </c>
      <c r="F610" s="97" t="s">
        <v>1758</v>
      </c>
    </row>
    <row r="611" spans="1:6" x14ac:dyDescent="0.2">
      <c r="A611" s="94" t="s">
        <v>1759</v>
      </c>
      <c r="B611" s="95" t="s">
        <v>244</v>
      </c>
      <c r="C611" s="96" t="s">
        <v>245</v>
      </c>
      <c r="D611" s="95" t="s">
        <v>144</v>
      </c>
      <c r="E611" s="97" t="s">
        <v>950</v>
      </c>
      <c r="F611" s="97" t="s">
        <v>1760</v>
      </c>
    </row>
    <row r="612" spans="1:6" x14ac:dyDescent="0.2">
      <c r="A612" s="91" t="s">
        <v>1761</v>
      </c>
      <c r="B612" s="92" t="s">
        <v>308</v>
      </c>
      <c r="C612" s="93" t="s">
        <v>309</v>
      </c>
      <c r="D612" s="92" t="s">
        <v>146</v>
      </c>
      <c r="E612" s="196" t="s">
        <v>1076</v>
      </c>
      <c r="F612" s="197"/>
    </row>
    <row r="613" spans="1:6" ht="22.5" x14ac:dyDescent="0.2">
      <c r="A613" s="91" t="s">
        <v>1762</v>
      </c>
      <c r="B613" s="92" t="s">
        <v>1077</v>
      </c>
      <c r="C613" s="93" t="s">
        <v>1078</v>
      </c>
      <c r="D613" s="92" t="s">
        <v>859</v>
      </c>
      <c r="E613" s="196" t="s">
        <v>1145</v>
      </c>
      <c r="F613" s="197"/>
    </row>
    <row r="614" spans="1:6" x14ac:dyDescent="0.2">
      <c r="A614" s="94" t="s">
        <v>1763</v>
      </c>
      <c r="B614" s="95" t="s">
        <v>67</v>
      </c>
      <c r="C614" s="96" t="s">
        <v>507</v>
      </c>
      <c r="D614" s="95" t="s">
        <v>68</v>
      </c>
      <c r="E614" s="97" t="s">
        <v>1080</v>
      </c>
      <c r="F614" s="97" t="s">
        <v>1764</v>
      </c>
    </row>
    <row r="615" spans="1:6" x14ac:dyDescent="0.2">
      <c r="A615" s="94" t="s">
        <v>1765</v>
      </c>
      <c r="B615" s="95" t="s">
        <v>76</v>
      </c>
      <c r="C615" s="96" t="s">
        <v>77</v>
      </c>
      <c r="D615" s="95" t="s">
        <v>71</v>
      </c>
      <c r="E615" s="97" t="s">
        <v>1083</v>
      </c>
      <c r="F615" s="97" t="s">
        <v>1766</v>
      </c>
    </row>
    <row r="616" spans="1:6" ht="22.5" x14ac:dyDescent="0.2">
      <c r="A616" s="94" t="s">
        <v>1767</v>
      </c>
      <c r="B616" s="95" t="s">
        <v>220</v>
      </c>
      <c r="C616" s="96" t="s">
        <v>221</v>
      </c>
      <c r="D616" s="95" t="s">
        <v>206</v>
      </c>
      <c r="E616" s="97" t="s">
        <v>1086</v>
      </c>
      <c r="F616" s="97" t="s">
        <v>1768</v>
      </c>
    </row>
    <row r="617" spans="1:6" ht="33.75" x14ac:dyDescent="0.2">
      <c r="A617" s="91" t="s">
        <v>1769</v>
      </c>
      <c r="B617" s="92" t="s">
        <v>1088</v>
      </c>
      <c r="C617" s="93" t="s">
        <v>1089</v>
      </c>
      <c r="D617" s="92" t="s">
        <v>859</v>
      </c>
      <c r="E617" s="196" t="s">
        <v>1145</v>
      </c>
      <c r="F617" s="197"/>
    </row>
    <row r="618" spans="1:6" x14ac:dyDescent="0.2">
      <c r="A618" s="94" t="s">
        <v>1770</v>
      </c>
      <c r="B618" s="95" t="s">
        <v>67</v>
      </c>
      <c r="C618" s="96" t="s">
        <v>507</v>
      </c>
      <c r="D618" s="95" t="s">
        <v>68</v>
      </c>
      <c r="E618" s="97" t="s">
        <v>1091</v>
      </c>
      <c r="F618" s="97" t="s">
        <v>1771</v>
      </c>
    </row>
    <row r="619" spans="1:6" x14ac:dyDescent="0.2">
      <c r="A619" s="94" t="s">
        <v>1772</v>
      </c>
      <c r="B619" s="95" t="s">
        <v>119</v>
      </c>
      <c r="C619" s="96" t="s">
        <v>120</v>
      </c>
      <c r="D619" s="95" t="s">
        <v>71</v>
      </c>
      <c r="E619" s="97" t="s">
        <v>1094</v>
      </c>
      <c r="F619" s="97" t="s">
        <v>1773</v>
      </c>
    </row>
    <row r="620" spans="1:6" x14ac:dyDescent="0.2">
      <c r="A620" s="94" t="s">
        <v>1774</v>
      </c>
      <c r="B620" s="95" t="s">
        <v>214</v>
      </c>
      <c r="C620" s="96" t="s">
        <v>212</v>
      </c>
      <c r="D620" s="95" t="s">
        <v>206</v>
      </c>
      <c r="E620" s="97" t="s">
        <v>1097</v>
      </c>
      <c r="F620" s="97" t="s">
        <v>1775</v>
      </c>
    </row>
    <row r="621" spans="1:6" ht="22.5" x14ac:dyDescent="0.2">
      <c r="A621" s="94" t="s">
        <v>1776</v>
      </c>
      <c r="B621" s="95" t="s">
        <v>437</v>
      </c>
      <c r="C621" s="96" t="s">
        <v>438</v>
      </c>
      <c r="D621" s="95" t="s">
        <v>206</v>
      </c>
      <c r="E621" s="97" t="s">
        <v>1100</v>
      </c>
      <c r="F621" s="97" t="s">
        <v>1777</v>
      </c>
    </row>
    <row r="622" spans="1:6" x14ac:dyDescent="0.2">
      <c r="A622" s="91" t="s">
        <v>1778</v>
      </c>
      <c r="B622" s="92" t="s">
        <v>259</v>
      </c>
      <c r="C622" s="93" t="s">
        <v>260</v>
      </c>
      <c r="D622" s="92" t="s">
        <v>146</v>
      </c>
      <c r="E622" s="196" t="s">
        <v>1779</v>
      </c>
      <c r="F622" s="197"/>
    </row>
    <row r="623" spans="1:6" x14ac:dyDescent="0.2">
      <c r="A623" s="91" t="s">
        <v>1780</v>
      </c>
      <c r="B623" s="92" t="s">
        <v>1103</v>
      </c>
      <c r="C623" s="93" t="s">
        <v>1104</v>
      </c>
      <c r="D623" s="92" t="s">
        <v>875</v>
      </c>
      <c r="E623" s="196" t="s">
        <v>546</v>
      </c>
      <c r="F623" s="197"/>
    </row>
    <row r="624" spans="1:6" x14ac:dyDescent="0.2">
      <c r="A624" s="94" t="s">
        <v>1781</v>
      </c>
      <c r="B624" s="95" t="s">
        <v>67</v>
      </c>
      <c r="C624" s="96" t="s">
        <v>507</v>
      </c>
      <c r="D624" s="95" t="s">
        <v>68</v>
      </c>
      <c r="E624" s="97" t="s">
        <v>1107</v>
      </c>
      <c r="F624" s="97" t="s">
        <v>1782</v>
      </c>
    </row>
    <row r="625" spans="1:6" x14ac:dyDescent="0.2">
      <c r="A625" s="94" t="s">
        <v>1783</v>
      </c>
      <c r="B625" s="95" t="s">
        <v>119</v>
      </c>
      <c r="C625" s="96" t="s">
        <v>120</v>
      </c>
      <c r="D625" s="95" t="s">
        <v>71</v>
      </c>
      <c r="E625" s="97" t="s">
        <v>641</v>
      </c>
      <c r="F625" s="97" t="s">
        <v>1381</v>
      </c>
    </row>
    <row r="626" spans="1:6" ht="22.5" x14ac:dyDescent="0.2">
      <c r="A626" s="94" t="s">
        <v>1784</v>
      </c>
      <c r="B626" s="95" t="s">
        <v>220</v>
      </c>
      <c r="C626" s="96" t="s">
        <v>221</v>
      </c>
      <c r="D626" s="95" t="s">
        <v>206</v>
      </c>
      <c r="E626" s="97" t="s">
        <v>638</v>
      </c>
      <c r="F626" s="97" t="s">
        <v>1785</v>
      </c>
    </row>
    <row r="627" spans="1:6" x14ac:dyDescent="0.2">
      <c r="A627" s="94" t="s">
        <v>1786</v>
      </c>
      <c r="B627" s="95" t="s">
        <v>428</v>
      </c>
      <c r="C627" s="96" t="s">
        <v>429</v>
      </c>
      <c r="D627" s="95" t="s">
        <v>148</v>
      </c>
      <c r="E627" s="97" t="s">
        <v>424</v>
      </c>
      <c r="F627" s="97" t="s">
        <v>1787</v>
      </c>
    </row>
    <row r="628" spans="1:6" ht="12.75" customHeight="1" x14ac:dyDescent="0.2">
      <c r="A628" s="198"/>
      <c r="B628" s="199"/>
      <c r="C628" s="199"/>
      <c r="D628" s="199"/>
      <c r="E628" s="199"/>
      <c r="F628" s="200"/>
    </row>
    <row r="629" spans="1:6" ht="12.75" customHeight="1" x14ac:dyDescent="0.2">
      <c r="A629" s="198" t="s">
        <v>1115</v>
      </c>
      <c r="B629" s="199"/>
      <c r="C629" s="199"/>
      <c r="D629" s="199"/>
      <c r="E629" s="199"/>
      <c r="F629" s="200"/>
    </row>
    <row r="630" spans="1:6" ht="33.75" x14ac:dyDescent="0.2">
      <c r="A630" s="91" t="s">
        <v>1788</v>
      </c>
      <c r="B630" s="92" t="s">
        <v>1116</v>
      </c>
      <c r="C630" s="93" t="s">
        <v>1117</v>
      </c>
      <c r="D630" s="92" t="s">
        <v>859</v>
      </c>
      <c r="E630" s="196" t="s">
        <v>1742</v>
      </c>
      <c r="F630" s="197"/>
    </row>
    <row r="631" spans="1:6" x14ac:dyDescent="0.2">
      <c r="A631" s="94" t="s">
        <v>1789</v>
      </c>
      <c r="B631" s="95" t="s">
        <v>67</v>
      </c>
      <c r="C631" s="96" t="s">
        <v>507</v>
      </c>
      <c r="D631" s="95" t="s">
        <v>68</v>
      </c>
      <c r="E631" s="97" t="s">
        <v>1119</v>
      </c>
      <c r="F631" s="97" t="s">
        <v>1790</v>
      </c>
    </row>
    <row r="632" spans="1:6" x14ac:dyDescent="0.2">
      <c r="A632" s="94" t="s">
        <v>1791</v>
      </c>
      <c r="B632" s="95" t="s">
        <v>302</v>
      </c>
      <c r="C632" s="96" t="s">
        <v>303</v>
      </c>
      <c r="D632" s="95" t="s">
        <v>144</v>
      </c>
      <c r="E632" s="97" t="s">
        <v>1122</v>
      </c>
      <c r="F632" s="97" t="s">
        <v>1792</v>
      </c>
    </row>
    <row r="633" spans="1:6" ht="22.5" x14ac:dyDescent="0.2">
      <c r="A633" s="94" t="s">
        <v>1793</v>
      </c>
      <c r="B633" s="95" t="s">
        <v>369</v>
      </c>
      <c r="C633" s="96" t="s">
        <v>370</v>
      </c>
      <c r="D633" s="95" t="s">
        <v>146</v>
      </c>
      <c r="E633" s="97" t="s">
        <v>1125</v>
      </c>
      <c r="F633" s="97" t="s">
        <v>1794</v>
      </c>
    </row>
    <row r="634" spans="1:6" x14ac:dyDescent="0.2">
      <c r="A634" s="94" t="s">
        <v>1795</v>
      </c>
      <c r="B634" s="95" t="s">
        <v>413</v>
      </c>
      <c r="C634" s="96" t="s">
        <v>414</v>
      </c>
      <c r="D634" s="95" t="s">
        <v>322</v>
      </c>
      <c r="E634" s="97" t="s">
        <v>626</v>
      </c>
      <c r="F634" s="97" t="s">
        <v>1796</v>
      </c>
    </row>
    <row r="635" spans="1:6" ht="33.75" x14ac:dyDescent="0.2">
      <c r="A635" s="91" t="s">
        <v>1797</v>
      </c>
      <c r="B635" s="92" t="s">
        <v>1129</v>
      </c>
      <c r="C635" s="93" t="s">
        <v>1130</v>
      </c>
      <c r="D635" s="92" t="s">
        <v>859</v>
      </c>
      <c r="E635" s="196" t="s">
        <v>1798</v>
      </c>
      <c r="F635" s="197"/>
    </row>
    <row r="636" spans="1:6" x14ac:dyDescent="0.2">
      <c r="A636" s="94" t="s">
        <v>1799</v>
      </c>
      <c r="B636" s="95" t="s">
        <v>67</v>
      </c>
      <c r="C636" s="96" t="s">
        <v>507</v>
      </c>
      <c r="D636" s="95" t="s">
        <v>68</v>
      </c>
      <c r="E636" s="97" t="s">
        <v>1132</v>
      </c>
      <c r="F636" s="97" t="s">
        <v>1800</v>
      </c>
    </row>
    <row r="637" spans="1:6" x14ac:dyDescent="0.2">
      <c r="A637" s="94" t="s">
        <v>1801</v>
      </c>
      <c r="B637" s="95" t="s">
        <v>281</v>
      </c>
      <c r="C637" s="96" t="s">
        <v>282</v>
      </c>
      <c r="D637" s="95" t="s">
        <v>144</v>
      </c>
      <c r="E637" s="97" t="s">
        <v>1135</v>
      </c>
      <c r="F637" s="97" t="s">
        <v>1802</v>
      </c>
    </row>
    <row r="638" spans="1:6" x14ac:dyDescent="0.2">
      <c r="A638" s="94" t="s">
        <v>1803</v>
      </c>
      <c r="B638" s="95" t="s">
        <v>302</v>
      </c>
      <c r="C638" s="96" t="s">
        <v>303</v>
      </c>
      <c r="D638" s="95" t="s">
        <v>144</v>
      </c>
      <c r="E638" s="97" t="s">
        <v>1138</v>
      </c>
      <c r="F638" s="97" t="s">
        <v>1804</v>
      </c>
    </row>
    <row r="639" spans="1:6" ht="22.5" x14ac:dyDescent="0.2">
      <c r="A639" s="94" t="s">
        <v>1805</v>
      </c>
      <c r="B639" s="95" t="s">
        <v>369</v>
      </c>
      <c r="C639" s="96" t="s">
        <v>370</v>
      </c>
      <c r="D639" s="95" t="s">
        <v>146</v>
      </c>
      <c r="E639" s="97" t="s">
        <v>1141</v>
      </c>
      <c r="F639" s="97" t="s">
        <v>1806</v>
      </c>
    </row>
    <row r="640" spans="1:6" ht="33.75" x14ac:dyDescent="0.2">
      <c r="A640" s="91" t="s">
        <v>1807</v>
      </c>
      <c r="B640" s="92" t="s">
        <v>1155</v>
      </c>
      <c r="C640" s="93" t="s">
        <v>1156</v>
      </c>
      <c r="D640" s="92" t="s">
        <v>859</v>
      </c>
      <c r="E640" s="196" t="s">
        <v>1808</v>
      </c>
      <c r="F640" s="197"/>
    </row>
    <row r="641" spans="1:6" x14ac:dyDescent="0.2">
      <c r="A641" s="94" t="s">
        <v>1809</v>
      </c>
      <c r="B641" s="95" t="s">
        <v>67</v>
      </c>
      <c r="C641" s="96" t="s">
        <v>507</v>
      </c>
      <c r="D641" s="95" t="s">
        <v>68</v>
      </c>
      <c r="E641" s="97" t="s">
        <v>1159</v>
      </c>
      <c r="F641" s="97" t="s">
        <v>1810</v>
      </c>
    </row>
    <row r="642" spans="1:6" x14ac:dyDescent="0.2">
      <c r="A642" s="94" t="s">
        <v>1811</v>
      </c>
      <c r="B642" s="95" t="s">
        <v>302</v>
      </c>
      <c r="C642" s="96" t="s">
        <v>303</v>
      </c>
      <c r="D642" s="95" t="s">
        <v>144</v>
      </c>
      <c r="E642" s="97" t="s">
        <v>1162</v>
      </c>
      <c r="F642" s="97" t="s">
        <v>1812</v>
      </c>
    </row>
    <row r="643" spans="1:6" ht="22.5" x14ac:dyDescent="0.2">
      <c r="A643" s="94" t="s">
        <v>1813</v>
      </c>
      <c r="B643" s="95" t="s">
        <v>369</v>
      </c>
      <c r="C643" s="96" t="s">
        <v>370</v>
      </c>
      <c r="D643" s="95" t="s">
        <v>146</v>
      </c>
      <c r="E643" s="97" t="s">
        <v>1125</v>
      </c>
      <c r="F643" s="97" t="s">
        <v>1814</v>
      </c>
    </row>
    <row r="644" spans="1:6" x14ac:dyDescent="0.2">
      <c r="A644" s="94" t="s">
        <v>1815</v>
      </c>
      <c r="B644" s="95" t="s">
        <v>413</v>
      </c>
      <c r="C644" s="96" t="s">
        <v>414</v>
      </c>
      <c r="D644" s="95" t="s">
        <v>322</v>
      </c>
      <c r="E644" s="97" t="s">
        <v>626</v>
      </c>
      <c r="F644" s="97" t="s">
        <v>1816</v>
      </c>
    </row>
    <row r="645" spans="1:6" ht="33.75" x14ac:dyDescent="0.2">
      <c r="A645" s="91" t="s">
        <v>1817</v>
      </c>
      <c r="B645" s="92" t="s">
        <v>1168</v>
      </c>
      <c r="C645" s="93" t="s">
        <v>1169</v>
      </c>
      <c r="D645" s="92" t="s">
        <v>859</v>
      </c>
      <c r="E645" s="196" t="s">
        <v>1818</v>
      </c>
      <c r="F645" s="197"/>
    </row>
    <row r="646" spans="1:6" x14ac:dyDescent="0.2">
      <c r="A646" s="94" t="s">
        <v>1819</v>
      </c>
      <c r="B646" s="95" t="s">
        <v>67</v>
      </c>
      <c r="C646" s="96" t="s">
        <v>507</v>
      </c>
      <c r="D646" s="95" t="s">
        <v>68</v>
      </c>
      <c r="E646" s="97" t="s">
        <v>1171</v>
      </c>
      <c r="F646" s="97" t="s">
        <v>1820</v>
      </c>
    </row>
    <row r="647" spans="1:6" x14ac:dyDescent="0.2">
      <c r="A647" s="94" t="s">
        <v>1821</v>
      </c>
      <c r="B647" s="95" t="s">
        <v>281</v>
      </c>
      <c r="C647" s="96" t="s">
        <v>282</v>
      </c>
      <c r="D647" s="95" t="s">
        <v>144</v>
      </c>
      <c r="E647" s="97" t="s">
        <v>1174</v>
      </c>
      <c r="F647" s="97" t="s">
        <v>1822</v>
      </c>
    </row>
    <row r="648" spans="1:6" x14ac:dyDescent="0.2">
      <c r="A648" s="94" t="s">
        <v>1823</v>
      </c>
      <c r="B648" s="95" t="s">
        <v>302</v>
      </c>
      <c r="C648" s="96" t="s">
        <v>303</v>
      </c>
      <c r="D648" s="95" t="s">
        <v>144</v>
      </c>
      <c r="E648" s="97" t="s">
        <v>1177</v>
      </c>
      <c r="F648" s="97" t="s">
        <v>1824</v>
      </c>
    </row>
    <row r="649" spans="1:6" ht="22.5" x14ac:dyDescent="0.2">
      <c r="A649" s="94" t="s">
        <v>1825</v>
      </c>
      <c r="B649" s="95" t="s">
        <v>369</v>
      </c>
      <c r="C649" s="96" t="s">
        <v>370</v>
      </c>
      <c r="D649" s="95" t="s">
        <v>146</v>
      </c>
      <c r="E649" s="97" t="s">
        <v>1141</v>
      </c>
      <c r="F649" s="97" t="s">
        <v>1826</v>
      </c>
    </row>
    <row r="650" spans="1:6" ht="22.5" x14ac:dyDescent="0.2">
      <c r="A650" s="91" t="s">
        <v>1827</v>
      </c>
      <c r="B650" s="92" t="s">
        <v>1181</v>
      </c>
      <c r="C650" s="93" t="s">
        <v>1182</v>
      </c>
      <c r="D650" s="92" t="s">
        <v>859</v>
      </c>
      <c r="E650" s="196" t="s">
        <v>1828</v>
      </c>
      <c r="F650" s="197"/>
    </row>
    <row r="651" spans="1:6" x14ac:dyDescent="0.2">
      <c r="A651" s="94" t="s">
        <v>1829</v>
      </c>
      <c r="B651" s="95" t="s">
        <v>67</v>
      </c>
      <c r="C651" s="96" t="s">
        <v>507</v>
      </c>
      <c r="D651" s="95" t="s">
        <v>68</v>
      </c>
      <c r="E651" s="97" t="s">
        <v>1185</v>
      </c>
      <c r="F651" s="97" t="s">
        <v>1830</v>
      </c>
    </row>
    <row r="652" spans="1:6" ht="22.5" x14ac:dyDescent="0.2">
      <c r="A652" s="94" t="s">
        <v>1831</v>
      </c>
      <c r="B652" s="95" t="s">
        <v>284</v>
      </c>
      <c r="C652" s="96" t="s">
        <v>285</v>
      </c>
      <c r="D652" s="95" t="s">
        <v>144</v>
      </c>
      <c r="E652" s="97" t="s">
        <v>1188</v>
      </c>
      <c r="F652" s="97" t="s">
        <v>1832</v>
      </c>
    </row>
    <row r="653" spans="1:6" x14ac:dyDescent="0.2">
      <c r="A653" s="94" t="s">
        <v>1833</v>
      </c>
      <c r="B653" s="95" t="s">
        <v>290</v>
      </c>
      <c r="C653" s="96" t="s">
        <v>291</v>
      </c>
      <c r="D653" s="95" t="s">
        <v>144</v>
      </c>
      <c r="E653" s="97" t="s">
        <v>1191</v>
      </c>
      <c r="F653" s="97" t="s">
        <v>1834</v>
      </c>
    </row>
    <row r="654" spans="1:6" ht="22.5" x14ac:dyDescent="0.2">
      <c r="A654" s="94" t="s">
        <v>1835</v>
      </c>
      <c r="B654" s="95" t="s">
        <v>296</v>
      </c>
      <c r="C654" s="96" t="s">
        <v>297</v>
      </c>
      <c r="D654" s="95" t="s">
        <v>144</v>
      </c>
      <c r="E654" s="97" t="s">
        <v>1194</v>
      </c>
      <c r="F654" s="97" t="s">
        <v>1836</v>
      </c>
    </row>
    <row r="655" spans="1:6" x14ac:dyDescent="0.2">
      <c r="A655" s="94" t="s">
        <v>1837</v>
      </c>
      <c r="B655" s="95" t="s">
        <v>302</v>
      </c>
      <c r="C655" s="96" t="s">
        <v>303</v>
      </c>
      <c r="D655" s="95" t="s">
        <v>144</v>
      </c>
      <c r="E655" s="97" t="s">
        <v>1177</v>
      </c>
      <c r="F655" s="97" t="s">
        <v>1838</v>
      </c>
    </row>
    <row r="656" spans="1:6" ht="22.5" x14ac:dyDescent="0.2">
      <c r="A656" s="94" t="s">
        <v>1839</v>
      </c>
      <c r="B656" s="95" t="s">
        <v>369</v>
      </c>
      <c r="C656" s="96" t="s">
        <v>370</v>
      </c>
      <c r="D656" s="95" t="s">
        <v>146</v>
      </c>
      <c r="E656" s="97" t="s">
        <v>1141</v>
      </c>
      <c r="F656" s="97" t="s">
        <v>1840</v>
      </c>
    </row>
    <row r="657" spans="1:6" x14ac:dyDescent="0.2">
      <c r="A657" s="94" t="s">
        <v>1841</v>
      </c>
      <c r="B657" s="95" t="s">
        <v>413</v>
      </c>
      <c r="C657" s="96" t="s">
        <v>414</v>
      </c>
      <c r="D657" s="95" t="s">
        <v>322</v>
      </c>
      <c r="E657" s="97" t="s">
        <v>1201</v>
      </c>
      <c r="F657" s="97" t="s">
        <v>1842</v>
      </c>
    </row>
    <row r="661" spans="1:6" x14ac:dyDescent="0.2">
      <c r="C661" s="98"/>
      <c r="D661" s="98"/>
    </row>
    <row r="662" spans="1:6" x14ac:dyDescent="0.2">
      <c r="C662" s="99"/>
      <c r="D662" s="99"/>
    </row>
    <row r="663" spans="1:6" x14ac:dyDescent="0.2">
      <c r="C663" s="99"/>
      <c r="D663" s="99"/>
    </row>
    <row r="664" spans="1:6" x14ac:dyDescent="0.2">
      <c r="C664" s="98"/>
      <c r="D664" s="98"/>
    </row>
  </sheetData>
  <mergeCells count="196">
    <mergeCell ref="E650:F650"/>
    <mergeCell ref="H300:I300"/>
    <mergeCell ref="H386:I386"/>
    <mergeCell ref="A628:F628"/>
    <mergeCell ref="A629:F629"/>
    <mergeCell ref="E630:F630"/>
    <mergeCell ref="E635:F635"/>
    <mergeCell ref="E640:F640"/>
    <mergeCell ref="E645:F645"/>
    <mergeCell ref="E607:F607"/>
    <mergeCell ref="E612:F612"/>
    <mergeCell ref="E613:F613"/>
    <mergeCell ref="E617:F617"/>
    <mergeCell ref="E622:F622"/>
    <mergeCell ref="E623:F623"/>
    <mergeCell ref="E597:F597"/>
    <mergeCell ref="E599:F599"/>
    <mergeCell ref="E601:F601"/>
    <mergeCell ref="A603:F603"/>
    <mergeCell ref="A604:F604"/>
    <mergeCell ref="E605:F605"/>
    <mergeCell ref="A585:F585"/>
    <mergeCell ref="A586:F586"/>
    <mergeCell ref="E587:F587"/>
    <mergeCell ref="E594:F594"/>
    <mergeCell ref="A595:F595"/>
    <mergeCell ref="A596:F596"/>
    <mergeCell ref="E579:F579"/>
    <mergeCell ref="E580:F580"/>
    <mergeCell ref="E581:F581"/>
    <mergeCell ref="E582:F582"/>
    <mergeCell ref="E583:F583"/>
    <mergeCell ref="E584:F584"/>
    <mergeCell ref="E567:F567"/>
    <mergeCell ref="E568:F568"/>
    <mergeCell ref="E575:F575"/>
    <mergeCell ref="E576:F576"/>
    <mergeCell ref="E577:F577"/>
    <mergeCell ref="E578:F578"/>
    <mergeCell ref="A550:F550"/>
    <mergeCell ref="E551:F551"/>
    <mergeCell ref="E557:F557"/>
    <mergeCell ref="A558:F558"/>
    <mergeCell ref="A559:F559"/>
    <mergeCell ref="E560:F560"/>
    <mergeCell ref="E532:F532"/>
    <mergeCell ref="E533:F533"/>
    <mergeCell ref="E534:F534"/>
    <mergeCell ref="E539:F539"/>
    <mergeCell ref="E544:F544"/>
    <mergeCell ref="A549:F549"/>
    <mergeCell ref="E495:F495"/>
    <mergeCell ref="E503:F503"/>
    <mergeCell ref="A511:F511"/>
    <mergeCell ref="A512:F512"/>
    <mergeCell ref="E513:F513"/>
    <mergeCell ref="E523:F523"/>
    <mergeCell ref="E459:F459"/>
    <mergeCell ref="A471:F471"/>
    <mergeCell ref="A472:F472"/>
    <mergeCell ref="E473:F473"/>
    <mergeCell ref="E478:F478"/>
    <mergeCell ref="E483:F483"/>
    <mergeCell ref="E429:F429"/>
    <mergeCell ref="E433:F433"/>
    <mergeCell ref="E440:F440"/>
    <mergeCell ref="A452:F452"/>
    <mergeCell ref="A453:F453"/>
    <mergeCell ref="E454:F454"/>
    <mergeCell ref="E410:F410"/>
    <mergeCell ref="E411:F411"/>
    <mergeCell ref="A416:F416"/>
    <mergeCell ref="A417:F417"/>
    <mergeCell ref="E418:F418"/>
    <mergeCell ref="E425:F425"/>
    <mergeCell ref="A384:F384"/>
    <mergeCell ref="A385:F385"/>
    <mergeCell ref="E386:F386"/>
    <mergeCell ref="E393:F393"/>
    <mergeCell ref="E397:F397"/>
    <mergeCell ref="E401:F401"/>
    <mergeCell ref="E363:F363"/>
    <mergeCell ref="E368:F368"/>
    <mergeCell ref="E369:F369"/>
    <mergeCell ref="E373:F373"/>
    <mergeCell ref="E378:F378"/>
    <mergeCell ref="E379:F379"/>
    <mergeCell ref="E349:F349"/>
    <mergeCell ref="E357:F357"/>
    <mergeCell ref="E358:F358"/>
    <mergeCell ref="A359:F359"/>
    <mergeCell ref="A360:F360"/>
    <mergeCell ref="E361:F361"/>
    <mergeCell ref="E337:F337"/>
    <mergeCell ref="E339:F339"/>
    <mergeCell ref="E343:F343"/>
    <mergeCell ref="E345:F345"/>
    <mergeCell ref="A347:F347"/>
    <mergeCell ref="A348:F348"/>
    <mergeCell ref="A327:F327"/>
    <mergeCell ref="A328:F328"/>
    <mergeCell ref="E329:F329"/>
    <mergeCell ref="E331:F331"/>
    <mergeCell ref="E333:F333"/>
    <mergeCell ref="E335:F335"/>
    <mergeCell ref="E312:F312"/>
    <mergeCell ref="E314:F314"/>
    <mergeCell ref="E317:F317"/>
    <mergeCell ref="A321:F321"/>
    <mergeCell ref="A322:F322"/>
    <mergeCell ref="E323:F323"/>
    <mergeCell ref="E290:F290"/>
    <mergeCell ref="E295:F295"/>
    <mergeCell ref="E300:F300"/>
    <mergeCell ref="A308:F308"/>
    <mergeCell ref="A309:F309"/>
    <mergeCell ref="E310:F310"/>
    <mergeCell ref="E269:F269"/>
    <mergeCell ref="A274:F274"/>
    <mergeCell ref="A275:F275"/>
    <mergeCell ref="E276:F276"/>
    <mergeCell ref="E281:F281"/>
    <mergeCell ref="E286:F286"/>
    <mergeCell ref="E251:F251"/>
    <mergeCell ref="E253:F253"/>
    <mergeCell ref="E258:F258"/>
    <mergeCell ref="E259:F259"/>
    <mergeCell ref="E263:F263"/>
    <mergeCell ref="E268:F268"/>
    <mergeCell ref="E238:F238"/>
    <mergeCell ref="E239:F239"/>
    <mergeCell ref="E247:F247"/>
    <mergeCell ref="E248:F248"/>
    <mergeCell ref="A249:F249"/>
    <mergeCell ref="A250:F250"/>
    <mergeCell ref="A220:F220"/>
    <mergeCell ref="A221:F221"/>
    <mergeCell ref="E222:F222"/>
    <mergeCell ref="E228:F228"/>
    <mergeCell ref="E229:F229"/>
    <mergeCell ref="E237:F237"/>
    <mergeCell ref="E202:F202"/>
    <mergeCell ref="E204:F204"/>
    <mergeCell ref="E206:F206"/>
    <mergeCell ref="E212:F212"/>
    <mergeCell ref="E214:F214"/>
    <mergeCell ref="E216:F216"/>
    <mergeCell ref="E189:F189"/>
    <mergeCell ref="E196:F196"/>
    <mergeCell ref="E197:F197"/>
    <mergeCell ref="A198:F198"/>
    <mergeCell ref="A199:F199"/>
    <mergeCell ref="E200:F200"/>
    <mergeCell ref="E169:F169"/>
    <mergeCell ref="E175:F175"/>
    <mergeCell ref="E176:F176"/>
    <mergeCell ref="E177:F177"/>
    <mergeCell ref="A187:F187"/>
    <mergeCell ref="A188:F188"/>
    <mergeCell ref="E142:F142"/>
    <mergeCell ref="E146:F146"/>
    <mergeCell ref="E155:F155"/>
    <mergeCell ref="E162:F162"/>
    <mergeCell ref="E163:F163"/>
    <mergeCell ref="E164:F164"/>
    <mergeCell ref="E98:F98"/>
    <mergeCell ref="E107:F107"/>
    <mergeCell ref="E117:F117"/>
    <mergeCell ref="E127:F127"/>
    <mergeCell ref="E137:F137"/>
    <mergeCell ref="E138:F138"/>
    <mergeCell ref="E35:F35"/>
    <mergeCell ref="E47:F47"/>
    <mergeCell ref="E57:F57"/>
    <mergeCell ref="E67:F67"/>
    <mergeCell ref="E78:F78"/>
    <mergeCell ref="E88:F88"/>
    <mergeCell ref="A14:F14"/>
    <mergeCell ref="A15:F15"/>
    <mergeCell ref="E16:F16"/>
    <mergeCell ref="E21:F21"/>
    <mergeCell ref="E33:F33"/>
    <mergeCell ref="E34:F34"/>
    <mergeCell ref="A8:F8"/>
    <mergeCell ref="A9:F9"/>
    <mergeCell ref="A11:A12"/>
    <mergeCell ref="B11:B12"/>
    <mergeCell ref="C11:C12"/>
    <mergeCell ref="D11:D12"/>
    <mergeCell ref="E11:F11"/>
    <mergeCell ref="A1:F1"/>
    <mergeCell ref="A2:F2"/>
    <mergeCell ref="A3:F3"/>
    <mergeCell ref="A5:F5"/>
    <mergeCell ref="A6:F6"/>
    <mergeCell ref="A7:F7"/>
  </mergeCells>
  <pageMargins left="0.59" right="0.39" top="0.98" bottom="0.98" header="0.51" footer="0.51"/>
  <pageSetup paperSize="9" scale="87" orientation="portrait"/>
  <headerFooter>
    <oddHeader>&amp;L&amp;7ПРОГРАММНЫЙ КОМПЛЕКС TNQURILISH 5.0&amp;C &amp;R&amp;7 76-898-5569</oddHeader>
    <oddFooter xml:space="preserve">&amp;Ц&amp;L&amp;7 &amp;CСтраница  &amp;P&amp;R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showGridLines="0" topLeftCell="A72" workbookViewId="0">
      <selection activeCell="E99" sqref="E99:F99"/>
    </sheetView>
  </sheetViews>
  <sheetFormatPr defaultRowHeight="12.75" x14ac:dyDescent="0.2"/>
  <cols>
    <col min="1" max="1" width="6.42578125" style="86" customWidth="1"/>
    <col min="2" max="2" width="13.5703125" style="86" customWidth="1"/>
    <col min="3" max="3" width="50.28515625" style="86" customWidth="1"/>
    <col min="4" max="4" width="9" style="86" customWidth="1"/>
    <col min="5" max="6" width="11" style="86" customWidth="1"/>
    <col min="7" max="256" width="9.140625" style="86"/>
    <col min="257" max="257" width="6.42578125" style="86" customWidth="1"/>
    <col min="258" max="258" width="13.5703125" style="86" customWidth="1"/>
    <col min="259" max="259" width="50.28515625" style="86" customWidth="1"/>
    <col min="260" max="260" width="9" style="86" customWidth="1"/>
    <col min="261" max="262" width="11" style="86" customWidth="1"/>
    <col min="263" max="512" width="9.140625" style="86"/>
    <col min="513" max="513" width="6.42578125" style="86" customWidth="1"/>
    <col min="514" max="514" width="13.5703125" style="86" customWidth="1"/>
    <col min="515" max="515" width="50.28515625" style="86" customWidth="1"/>
    <col min="516" max="516" width="9" style="86" customWidth="1"/>
    <col min="517" max="518" width="11" style="86" customWidth="1"/>
    <col min="519" max="768" width="9.140625" style="86"/>
    <col min="769" max="769" width="6.42578125" style="86" customWidth="1"/>
    <col min="770" max="770" width="13.5703125" style="86" customWidth="1"/>
    <col min="771" max="771" width="50.28515625" style="86" customWidth="1"/>
    <col min="772" max="772" width="9" style="86" customWidth="1"/>
    <col min="773" max="774" width="11" style="86" customWidth="1"/>
    <col min="775" max="1024" width="9.140625" style="86"/>
    <col min="1025" max="1025" width="6.42578125" style="86" customWidth="1"/>
    <col min="1026" max="1026" width="13.5703125" style="86" customWidth="1"/>
    <col min="1027" max="1027" width="50.28515625" style="86" customWidth="1"/>
    <col min="1028" max="1028" width="9" style="86" customWidth="1"/>
    <col min="1029" max="1030" width="11" style="86" customWidth="1"/>
    <col min="1031" max="1280" width="9.140625" style="86"/>
    <col min="1281" max="1281" width="6.42578125" style="86" customWidth="1"/>
    <col min="1282" max="1282" width="13.5703125" style="86" customWidth="1"/>
    <col min="1283" max="1283" width="50.28515625" style="86" customWidth="1"/>
    <col min="1284" max="1284" width="9" style="86" customWidth="1"/>
    <col min="1285" max="1286" width="11" style="86" customWidth="1"/>
    <col min="1287" max="1536" width="9.140625" style="86"/>
    <col min="1537" max="1537" width="6.42578125" style="86" customWidth="1"/>
    <col min="1538" max="1538" width="13.5703125" style="86" customWidth="1"/>
    <col min="1539" max="1539" width="50.28515625" style="86" customWidth="1"/>
    <col min="1540" max="1540" width="9" style="86" customWidth="1"/>
    <col min="1541" max="1542" width="11" style="86" customWidth="1"/>
    <col min="1543" max="1792" width="9.140625" style="86"/>
    <col min="1793" max="1793" width="6.42578125" style="86" customWidth="1"/>
    <col min="1794" max="1794" width="13.5703125" style="86" customWidth="1"/>
    <col min="1795" max="1795" width="50.28515625" style="86" customWidth="1"/>
    <col min="1796" max="1796" width="9" style="86" customWidth="1"/>
    <col min="1797" max="1798" width="11" style="86" customWidth="1"/>
    <col min="1799" max="2048" width="9.140625" style="86"/>
    <col min="2049" max="2049" width="6.42578125" style="86" customWidth="1"/>
    <col min="2050" max="2050" width="13.5703125" style="86" customWidth="1"/>
    <col min="2051" max="2051" width="50.28515625" style="86" customWidth="1"/>
    <col min="2052" max="2052" width="9" style="86" customWidth="1"/>
    <col min="2053" max="2054" width="11" style="86" customWidth="1"/>
    <col min="2055" max="2304" width="9.140625" style="86"/>
    <col min="2305" max="2305" width="6.42578125" style="86" customWidth="1"/>
    <col min="2306" max="2306" width="13.5703125" style="86" customWidth="1"/>
    <col min="2307" max="2307" width="50.28515625" style="86" customWidth="1"/>
    <col min="2308" max="2308" width="9" style="86" customWidth="1"/>
    <col min="2309" max="2310" width="11" style="86" customWidth="1"/>
    <col min="2311" max="2560" width="9.140625" style="86"/>
    <col min="2561" max="2561" width="6.42578125" style="86" customWidth="1"/>
    <col min="2562" max="2562" width="13.5703125" style="86" customWidth="1"/>
    <col min="2563" max="2563" width="50.28515625" style="86" customWidth="1"/>
    <col min="2564" max="2564" width="9" style="86" customWidth="1"/>
    <col min="2565" max="2566" width="11" style="86" customWidth="1"/>
    <col min="2567" max="2816" width="9.140625" style="86"/>
    <col min="2817" max="2817" width="6.42578125" style="86" customWidth="1"/>
    <col min="2818" max="2818" width="13.5703125" style="86" customWidth="1"/>
    <col min="2819" max="2819" width="50.28515625" style="86" customWidth="1"/>
    <col min="2820" max="2820" width="9" style="86" customWidth="1"/>
    <col min="2821" max="2822" width="11" style="86" customWidth="1"/>
    <col min="2823" max="3072" width="9.140625" style="86"/>
    <col min="3073" max="3073" width="6.42578125" style="86" customWidth="1"/>
    <col min="3074" max="3074" width="13.5703125" style="86" customWidth="1"/>
    <col min="3075" max="3075" width="50.28515625" style="86" customWidth="1"/>
    <col min="3076" max="3076" width="9" style="86" customWidth="1"/>
    <col min="3077" max="3078" width="11" style="86" customWidth="1"/>
    <col min="3079" max="3328" width="9.140625" style="86"/>
    <col min="3329" max="3329" width="6.42578125" style="86" customWidth="1"/>
    <col min="3330" max="3330" width="13.5703125" style="86" customWidth="1"/>
    <col min="3331" max="3331" width="50.28515625" style="86" customWidth="1"/>
    <col min="3332" max="3332" width="9" style="86" customWidth="1"/>
    <col min="3333" max="3334" width="11" style="86" customWidth="1"/>
    <col min="3335" max="3584" width="9.140625" style="86"/>
    <col min="3585" max="3585" width="6.42578125" style="86" customWidth="1"/>
    <col min="3586" max="3586" width="13.5703125" style="86" customWidth="1"/>
    <col min="3587" max="3587" width="50.28515625" style="86" customWidth="1"/>
    <col min="3588" max="3588" width="9" style="86" customWidth="1"/>
    <col min="3589" max="3590" width="11" style="86" customWidth="1"/>
    <col min="3591" max="3840" width="9.140625" style="86"/>
    <col min="3841" max="3841" width="6.42578125" style="86" customWidth="1"/>
    <col min="3842" max="3842" width="13.5703125" style="86" customWidth="1"/>
    <col min="3843" max="3843" width="50.28515625" style="86" customWidth="1"/>
    <col min="3844" max="3844" width="9" style="86" customWidth="1"/>
    <col min="3845" max="3846" width="11" style="86" customWidth="1"/>
    <col min="3847" max="4096" width="9.140625" style="86"/>
    <col min="4097" max="4097" width="6.42578125" style="86" customWidth="1"/>
    <col min="4098" max="4098" width="13.5703125" style="86" customWidth="1"/>
    <col min="4099" max="4099" width="50.28515625" style="86" customWidth="1"/>
    <col min="4100" max="4100" width="9" style="86" customWidth="1"/>
    <col min="4101" max="4102" width="11" style="86" customWidth="1"/>
    <col min="4103" max="4352" width="9.140625" style="86"/>
    <col min="4353" max="4353" width="6.42578125" style="86" customWidth="1"/>
    <col min="4354" max="4354" width="13.5703125" style="86" customWidth="1"/>
    <col min="4355" max="4355" width="50.28515625" style="86" customWidth="1"/>
    <col min="4356" max="4356" width="9" style="86" customWidth="1"/>
    <col min="4357" max="4358" width="11" style="86" customWidth="1"/>
    <col min="4359" max="4608" width="9.140625" style="86"/>
    <col min="4609" max="4609" width="6.42578125" style="86" customWidth="1"/>
    <col min="4610" max="4610" width="13.5703125" style="86" customWidth="1"/>
    <col min="4611" max="4611" width="50.28515625" style="86" customWidth="1"/>
    <col min="4612" max="4612" width="9" style="86" customWidth="1"/>
    <col min="4613" max="4614" width="11" style="86" customWidth="1"/>
    <col min="4615" max="4864" width="9.140625" style="86"/>
    <col min="4865" max="4865" width="6.42578125" style="86" customWidth="1"/>
    <col min="4866" max="4866" width="13.5703125" style="86" customWidth="1"/>
    <col min="4867" max="4867" width="50.28515625" style="86" customWidth="1"/>
    <col min="4868" max="4868" width="9" style="86" customWidth="1"/>
    <col min="4869" max="4870" width="11" style="86" customWidth="1"/>
    <col min="4871" max="5120" width="9.140625" style="86"/>
    <col min="5121" max="5121" width="6.42578125" style="86" customWidth="1"/>
    <col min="5122" max="5122" width="13.5703125" style="86" customWidth="1"/>
    <col min="5123" max="5123" width="50.28515625" style="86" customWidth="1"/>
    <col min="5124" max="5124" width="9" style="86" customWidth="1"/>
    <col min="5125" max="5126" width="11" style="86" customWidth="1"/>
    <col min="5127" max="5376" width="9.140625" style="86"/>
    <col min="5377" max="5377" width="6.42578125" style="86" customWidth="1"/>
    <col min="5378" max="5378" width="13.5703125" style="86" customWidth="1"/>
    <col min="5379" max="5379" width="50.28515625" style="86" customWidth="1"/>
    <col min="5380" max="5380" width="9" style="86" customWidth="1"/>
    <col min="5381" max="5382" width="11" style="86" customWidth="1"/>
    <col min="5383" max="5632" width="9.140625" style="86"/>
    <col min="5633" max="5633" width="6.42578125" style="86" customWidth="1"/>
    <col min="5634" max="5634" width="13.5703125" style="86" customWidth="1"/>
    <col min="5635" max="5635" width="50.28515625" style="86" customWidth="1"/>
    <col min="5636" max="5636" width="9" style="86" customWidth="1"/>
    <col min="5637" max="5638" width="11" style="86" customWidth="1"/>
    <col min="5639" max="5888" width="9.140625" style="86"/>
    <col min="5889" max="5889" width="6.42578125" style="86" customWidth="1"/>
    <col min="5890" max="5890" width="13.5703125" style="86" customWidth="1"/>
    <col min="5891" max="5891" width="50.28515625" style="86" customWidth="1"/>
    <col min="5892" max="5892" width="9" style="86" customWidth="1"/>
    <col min="5893" max="5894" width="11" style="86" customWidth="1"/>
    <col min="5895" max="6144" width="9.140625" style="86"/>
    <col min="6145" max="6145" width="6.42578125" style="86" customWidth="1"/>
    <col min="6146" max="6146" width="13.5703125" style="86" customWidth="1"/>
    <col min="6147" max="6147" width="50.28515625" style="86" customWidth="1"/>
    <col min="6148" max="6148" width="9" style="86" customWidth="1"/>
    <col min="6149" max="6150" width="11" style="86" customWidth="1"/>
    <col min="6151" max="6400" width="9.140625" style="86"/>
    <col min="6401" max="6401" width="6.42578125" style="86" customWidth="1"/>
    <col min="6402" max="6402" width="13.5703125" style="86" customWidth="1"/>
    <col min="6403" max="6403" width="50.28515625" style="86" customWidth="1"/>
    <col min="6404" max="6404" width="9" style="86" customWidth="1"/>
    <col min="6405" max="6406" width="11" style="86" customWidth="1"/>
    <col min="6407" max="6656" width="9.140625" style="86"/>
    <col min="6657" max="6657" width="6.42578125" style="86" customWidth="1"/>
    <col min="6658" max="6658" width="13.5703125" style="86" customWidth="1"/>
    <col min="6659" max="6659" width="50.28515625" style="86" customWidth="1"/>
    <col min="6660" max="6660" width="9" style="86" customWidth="1"/>
    <col min="6661" max="6662" width="11" style="86" customWidth="1"/>
    <col min="6663" max="6912" width="9.140625" style="86"/>
    <col min="6913" max="6913" width="6.42578125" style="86" customWidth="1"/>
    <col min="6914" max="6914" width="13.5703125" style="86" customWidth="1"/>
    <col min="6915" max="6915" width="50.28515625" style="86" customWidth="1"/>
    <col min="6916" max="6916" width="9" style="86" customWidth="1"/>
    <col min="6917" max="6918" width="11" style="86" customWidth="1"/>
    <col min="6919" max="7168" width="9.140625" style="86"/>
    <col min="7169" max="7169" width="6.42578125" style="86" customWidth="1"/>
    <col min="7170" max="7170" width="13.5703125" style="86" customWidth="1"/>
    <col min="7171" max="7171" width="50.28515625" style="86" customWidth="1"/>
    <col min="7172" max="7172" width="9" style="86" customWidth="1"/>
    <col min="7173" max="7174" width="11" style="86" customWidth="1"/>
    <col min="7175" max="7424" width="9.140625" style="86"/>
    <col min="7425" max="7425" width="6.42578125" style="86" customWidth="1"/>
    <col min="7426" max="7426" width="13.5703125" style="86" customWidth="1"/>
    <col min="7427" max="7427" width="50.28515625" style="86" customWidth="1"/>
    <col min="7428" max="7428" width="9" style="86" customWidth="1"/>
    <col min="7429" max="7430" width="11" style="86" customWidth="1"/>
    <col min="7431" max="7680" width="9.140625" style="86"/>
    <col min="7681" max="7681" width="6.42578125" style="86" customWidth="1"/>
    <col min="7682" max="7682" width="13.5703125" style="86" customWidth="1"/>
    <col min="7683" max="7683" width="50.28515625" style="86" customWidth="1"/>
    <col min="7684" max="7684" width="9" style="86" customWidth="1"/>
    <col min="7685" max="7686" width="11" style="86" customWidth="1"/>
    <col min="7687" max="7936" width="9.140625" style="86"/>
    <col min="7937" max="7937" width="6.42578125" style="86" customWidth="1"/>
    <col min="7938" max="7938" width="13.5703125" style="86" customWidth="1"/>
    <col min="7939" max="7939" width="50.28515625" style="86" customWidth="1"/>
    <col min="7940" max="7940" width="9" style="86" customWidth="1"/>
    <col min="7941" max="7942" width="11" style="86" customWidth="1"/>
    <col min="7943" max="8192" width="9.140625" style="86"/>
    <col min="8193" max="8193" width="6.42578125" style="86" customWidth="1"/>
    <col min="8194" max="8194" width="13.5703125" style="86" customWidth="1"/>
    <col min="8195" max="8195" width="50.28515625" style="86" customWidth="1"/>
    <col min="8196" max="8196" width="9" style="86" customWidth="1"/>
    <col min="8197" max="8198" width="11" style="86" customWidth="1"/>
    <col min="8199" max="8448" width="9.140625" style="86"/>
    <col min="8449" max="8449" width="6.42578125" style="86" customWidth="1"/>
    <col min="8450" max="8450" width="13.5703125" style="86" customWidth="1"/>
    <col min="8451" max="8451" width="50.28515625" style="86" customWidth="1"/>
    <col min="8452" max="8452" width="9" style="86" customWidth="1"/>
    <col min="8453" max="8454" width="11" style="86" customWidth="1"/>
    <col min="8455" max="8704" width="9.140625" style="86"/>
    <col min="8705" max="8705" width="6.42578125" style="86" customWidth="1"/>
    <col min="8706" max="8706" width="13.5703125" style="86" customWidth="1"/>
    <col min="8707" max="8707" width="50.28515625" style="86" customWidth="1"/>
    <col min="8708" max="8708" width="9" style="86" customWidth="1"/>
    <col min="8709" max="8710" width="11" style="86" customWidth="1"/>
    <col min="8711" max="8960" width="9.140625" style="86"/>
    <col min="8961" max="8961" width="6.42578125" style="86" customWidth="1"/>
    <col min="8962" max="8962" width="13.5703125" style="86" customWidth="1"/>
    <col min="8963" max="8963" width="50.28515625" style="86" customWidth="1"/>
    <col min="8964" max="8964" width="9" style="86" customWidth="1"/>
    <col min="8965" max="8966" width="11" style="86" customWidth="1"/>
    <col min="8967" max="9216" width="9.140625" style="86"/>
    <col min="9217" max="9217" width="6.42578125" style="86" customWidth="1"/>
    <col min="9218" max="9218" width="13.5703125" style="86" customWidth="1"/>
    <col min="9219" max="9219" width="50.28515625" style="86" customWidth="1"/>
    <col min="9220" max="9220" width="9" style="86" customWidth="1"/>
    <col min="9221" max="9222" width="11" style="86" customWidth="1"/>
    <col min="9223" max="9472" width="9.140625" style="86"/>
    <col min="9473" max="9473" width="6.42578125" style="86" customWidth="1"/>
    <col min="9474" max="9474" width="13.5703125" style="86" customWidth="1"/>
    <col min="9475" max="9475" width="50.28515625" style="86" customWidth="1"/>
    <col min="9476" max="9476" width="9" style="86" customWidth="1"/>
    <col min="9477" max="9478" width="11" style="86" customWidth="1"/>
    <col min="9479" max="9728" width="9.140625" style="86"/>
    <col min="9729" max="9729" width="6.42578125" style="86" customWidth="1"/>
    <col min="9730" max="9730" width="13.5703125" style="86" customWidth="1"/>
    <col min="9731" max="9731" width="50.28515625" style="86" customWidth="1"/>
    <col min="9732" max="9732" width="9" style="86" customWidth="1"/>
    <col min="9733" max="9734" width="11" style="86" customWidth="1"/>
    <col min="9735" max="9984" width="9.140625" style="86"/>
    <col min="9985" max="9985" width="6.42578125" style="86" customWidth="1"/>
    <col min="9986" max="9986" width="13.5703125" style="86" customWidth="1"/>
    <col min="9987" max="9987" width="50.28515625" style="86" customWidth="1"/>
    <col min="9988" max="9988" width="9" style="86" customWidth="1"/>
    <col min="9989" max="9990" width="11" style="86" customWidth="1"/>
    <col min="9991" max="10240" width="9.140625" style="86"/>
    <col min="10241" max="10241" width="6.42578125" style="86" customWidth="1"/>
    <col min="10242" max="10242" width="13.5703125" style="86" customWidth="1"/>
    <col min="10243" max="10243" width="50.28515625" style="86" customWidth="1"/>
    <col min="10244" max="10244" width="9" style="86" customWidth="1"/>
    <col min="10245" max="10246" width="11" style="86" customWidth="1"/>
    <col min="10247" max="10496" width="9.140625" style="86"/>
    <col min="10497" max="10497" width="6.42578125" style="86" customWidth="1"/>
    <col min="10498" max="10498" width="13.5703125" style="86" customWidth="1"/>
    <col min="10499" max="10499" width="50.28515625" style="86" customWidth="1"/>
    <col min="10500" max="10500" width="9" style="86" customWidth="1"/>
    <col min="10501" max="10502" width="11" style="86" customWidth="1"/>
    <col min="10503" max="10752" width="9.140625" style="86"/>
    <col min="10753" max="10753" width="6.42578125" style="86" customWidth="1"/>
    <col min="10754" max="10754" width="13.5703125" style="86" customWidth="1"/>
    <col min="10755" max="10755" width="50.28515625" style="86" customWidth="1"/>
    <col min="10756" max="10756" width="9" style="86" customWidth="1"/>
    <col min="10757" max="10758" width="11" style="86" customWidth="1"/>
    <col min="10759" max="11008" width="9.140625" style="86"/>
    <col min="11009" max="11009" width="6.42578125" style="86" customWidth="1"/>
    <col min="11010" max="11010" width="13.5703125" style="86" customWidth="1"/>
    <col min="11011" max="11011" width="50.28515625" style="86" customWidth="1"/>
    <col min="11012" max="11012" width="9" style="86" customWidth="1"/>
    <col min="11013" max="11014" width="11" style="86" customWidth="1"/>
    <col min="11015" max="11264" width="9.140625" style="86"/>
    <col min="11265" max="11265" width="6.42578125" style="86" customWidth="1"/>
    <col min="11266" max="11266" width="13.5703125" style="86" customWidth="1"/>
    <col min="11267" max="11267" width="50.28515625" style="86" customWidth="1"/>
    <col min="11268" max="11268" width="9" style="86" customWidth="1"/>
    <col min="11269" max="11270" width="11" style="86" customWidth="1"/>
    <col min="11271" max="11520" width="9.140625" style="86"/>
    <col min="11521" max="11521" width="6.42578125" style="86" customWidth="1"/>
    <col min="11522" max="11522" width="13.5703125" style="86" customWidth="1"/>
    <col min="11523" max="11523" width="50.28515625" style="86" customWidth="1"/>
    <col min="11524" max="11524" width="9" style="86" customWidth="1"/>
    <col min="11525" max="11526" width="11" style="86" customWidth="1"/>
    <col min="11527" max="11776" width="9.140625" style="86"/>
    <col min="11777" max="11777" width="6.42578125" style="86" customWidth="1"/>
    <col min="11778" max="11778" width="13.5703125" style="86" customWidth="1"/>
    <col min="11779" max="11779" width="50.28515625" style="86" customWidth="1"/>
    <col min="11780" max="11780" width="9" style="86" customWidth="1"/>
    <col min="11781" max="11782" width="11" style="86" customWidth="1"/>
    <col min="11783" max="12032" width="9.140625" style="86"/>
    <col min="12033" max="12033" width="6.42578125" style="86" customWidth="1"/>
    <col min="12034" max="12034" width="13.5703125" style="86" customWidth="1"/>
    <col min="12035" max="12035" width="50.28515625" style="86" customWidth="1"/>
    <col min="12036" max="12036" width="9" style="86" customWidth="1"/>
    <col min="12037" max="12038" width="11" style="86" customWidth="1"/>
    <col min="12039" max="12288" width="9.140625" style="86"/>
    <col min="12289" max="12289" width="6.42578125" style="86" customWidth="1"/>
    <col min="12290" max="12290" width="13.5703125" style="86" customWidth="1"/>
    <col min="12291" max="12291" width="50.28515625" style="86" customWidth="1"/>
    <col min="12292" max="12292" width="9" style="86" customWidth="1"/>
    <col min="12293" max="12294" width="11" style="86" customWidth="1"/>
    <col min="12295" max="12544" width="9.140625" style="86"/>
    <col min="12545" max="12545" width="6.42578125" style="86" customWidth="1"/>
    <col min="12546" max="12546" width="13.5703125" style="86" customWidth="1"/>
    <col min="12547" max="12547" width="50.28515625" style="86" customWidth="1"/>
    <col min="12548" max="12548" width="9" style="86" customWidth="1"/>
    <col min="12549" max="12550" width="11" style="86" customWidth="1"/>
    <col min="12551" max="12800" width="9.140625" style="86"/>
    <col min="12801" max="12801" width="6.42578125" style="86" customWidth="1"/>
    <col min="12802" max="12802" width="13.5703125" style="86" customWidth="1"/>
    <col min="12803" max="12803" width="50.28515625" style="86" customWidth="1"/>
    <col min="12804" max="12804" width="9" style="86" customWidth="1"/>
    <col min="12805" max="12806" width="11" style="86" customWidth="1"/>
    <col min="12807" max="13056" width="9.140625" style="86"/>
    <col min="13057" max="13057" width="6.42578125" style="86" customWidth="1"/>
    <col min="13058" max="13058" width="13.5703125" style="86" customWidth="1"/>
    <col min="13059" max="13059" width="50.28515625" style="86" customWidth="1"/>
    <col min="13060" max="13060" width="9" style="86" customWidth="1"/>
    <col min="13061" max="13062" width="11" style="86" customWidth="1"/>
    <col min="13063" max="13312" width="9.140625" style="86"/>
    <col min="13313" max="13313" width="6.42578125" style="86" customWidth="1"/>
    <col min="13314" max="13314" width="13.5703125" style="86" customWidth="1"/>
    <col min="13315" max="13315" width="50.28515625" style="86" customWidth="1"/>
    <col min="13316" max="13316" width="9" style="86" customWidth="1"/>
    <col min="13317" max="13318" width="11" style="86" customWidth="1"/>
    <col min="13319" max="13568" width="9.140625" style="86"/>
    <col min="13569" max="13569" width="6.42578125" style="86" customWidth="1"/>
    <col min="13570" max="13570" width="13.5703125" style="86" customWidth="1"/>
    <col min="13571" max="13571" width="50.28515625" style="86" customWidth="1"/>
    <col min="13572" max="13572" width="9" style="86" customWidth="1"/>
    <col min="13573" max="13574" width="11" style="86" customWidth="1"/>
    <col min="13575" max="13824" width="9.140625" style="86"/>
    <col min="13825" max="13825" width="6.42578125" style="86" customWidth="1"/>
    <col min="13826" max="13826" width="13.5703125" style="86" customWidth="1"/>
    <col min="13827" max="13827" width="50.28515625" style="86" customWidth="1"/>
    <col min="13828" max="13828" width="9" style="86" customWidth="1"/>
    <col min="13829" max="13830" width="11" style="86" customWidth="1"/>
    <col min="13831" max="14080" width="9.140625" style="86"/>
    <col min="14081" max="14081" width="6.42578125" style="86" customWidth="1"/>
    <col min="14082" max="14082" width="13.5703125" style="86" customWidth="1"/>
    <col min="14083" max="14083" width="50.28515625" style="86" customWidth="1"/>
    <col min="14084" max="14084" width="9" style="86" customWidth="1"/>
    <col min="14085" max="14086" width="11" style="86" customWidth="1"/>
    <col min="14087" max="14336" width="9.140625" style="86"/>
    <col min="14337" max="14337" width="6.42578125" style="86" customWidth="1"/>
    <col min="14338" max="14338" width="13.5703125" style="86" customWidth="1"/>
    <col min="14339" max="14339" width="50.28515625" style="86" customWidth="1"/>
    <col min="14340" max="14340" width="9" style="86" customWidth="1"/>
    <col min="14341" max="14342" width="11" style="86" customWidth="1"/>
    <col min="14343" max="14592" width="9.140625" style="86"/>
    <col min="14593" max="14593" width="6.42578125" style="86" customWidth="1"/>
    <col min="14594" max="14594" width="13.5703125" style="86" customWidth="1"/>
    <col min="14595" max="14595" width="50.28515625" style="86" customWidth="1"/>
    <col min="14596" max="14596" width="9" style="86" customWidth="1"/>
    <col min="14597" max="14598" width="11" style="86" customWidth="1"/>
    <col min="14599" max="14848" width="9.140625" style="86"/>
    <col min="14849" max="14849" width="6.42578125" style="86" customWidth="1"/>
    <col min="14850" max="14850" width="13.5703125" style="86" customWidth="1"/>
    <col min="14851" max="14851" width="50.28515625" style="86" customWidth="1"/>
    <col min="14852" max="14852" width="9" style="86" customWidth="1"/>
    <col min="14853" max="14854" width="11" style="86" customWidth="1"/>
    <col min="14855" max="15104" width="9.140625" style="86"/>
    <col min="15105" max="15105" width="6.42578125" style="86" customWidth="1"/>
    <col min="15106" max="15106" width="13.5703125" style="86" customWidth="1"/>
    <col min="15107" max="15107" width="50.28515625" style="86" customWidth="1"/>
    <col min="15108" max="15108" width="9" style="86" customWidth="1"/>
    <col min="15109" max="15110" width="11" style="86" customWidth="1"/>
    <col min="15111" max="15360" width="9.140625" style="86"/>
    <col min="15361" max="15361" width="6.42578125" style="86" customWidth="1"/>
    <col min="15362" max="15362" width="13.5703125" style="86" customWidth="1"/>
    <col min="15363" max="15363" width="50.28515625" style="86" customWidth="1"/>
    <col min="15364" max="15364" width="9" style="86" customWidth="1"/>
    <col min="15365" max="15366" width="11" style="86" customWidth="1"/>
    <col min="15367" max="15616" width="9.140625" style="86"/>
    <col min="15617" max="15617" width="6.42578125" style="86" customWidth="1"/>
    <col min="15618" max="15618" width="13.5703125" style="86" customWidth="1"/>
    <col min="15619" max="15619" width="50.28515625" style="86" customWidth="1"/>
    <col min="15620" max="15620" width="9" style="86" customWidth="1"/>
    <col min="15621" max="15622" width="11" style="86" customWidth="1"/>
    <col min="15623" max="15872" width="9.140625" style="86"/>
    <col min="15873" max="15873" width="6.42578125" style="86" customWidth="1"/>
    <col min="15874" max="15874" width="13.5703125" style="86" customWidth="1"/>
    <col min="15875" max="15875" width="50.28515625" style="86" customWidth="1"/>
    <col min="15876" max="15876" width="9" style="86" customWidth="1"/>
    <col min="15877" max="15878" width="11" style="86" customWidth="1"/>
    <col min="15879" max="16128" width="9.140625" style="86"/>
    <col min="16129" max="16129" width="6.42578125" style="86" customWidth="1"/>
    <col min="16130" max="16130" width="13.5703125" style="86" customWidth="1"/>
    <col min="16131" max="16131" width="50.28515625" style="86" customWidth="1"/>
    <col min="16132" max="16132" width="9" style="86" customWidth="1"/>
    <col min="16133" max="16134" width="11" style="86" customWidth="1"/>
    <col min="16135" max="16384" width="9.140625" style="86"/>
  </cols>
  <sheetData>
    <row r="1" spans="1:6" ht="29.25" customHeight="1" x14ac:dyDescent="0.2">
      <c r="A1" s="190" t="s">
        <v>60</v>
      </c>
      <c r="B1" s="190"/>
      <c r="C1" s="190"/>
      <c r="D1" s="190"/>
      <c r="E1" s="190"/>
      <c r="F1" s="190"/>
    </row>
    <row r="2" spans="1:6" ht="29.25" customHeight="1" x14ac:dyDescent="0.2">
      <c r="A2" s="190" t="s">
        <v>61</v>
      </c>
      <c r="B2" s="190"/>
      <c r="C2" s="190"/>
      <c r="D2" s="190"/>
      <c r="E2" s="190"/>
      <c r="F2" s="190"/>
    </row>
    <row r="3" spans="1:6" x14ac:dyDescent="0.2">
      <c r="A3" s="189"/>
      <c r="B3" s="189"/>
      <c r="C3" s="189"/>
      <c r="D3" s="189"/>
      <c r="E3" s="189"/>
      <c r="F3" s="189"/>
    </row>
    <row r="5" spans="1:6" ht="15.75" customHeight="1" x14ac:dyDescent="0.2">
      <c r="A5" s="189" t="s">
        <v>1902</v>
      </c>
      <c r="B5" s="189"/>
      <c r="C5" s="189"/>
      <c r="D5" s="189"/>
      <c r="E5" s="189"/>
      <c r="F5" s="189"/>
    </row>
    <row r="6" spans="1:6" ht="27" customHeight="1" x14ac:dyDescent="0.2">
      <c r="A6" s="189" t="s">
        <v>52</v>
      </c>
      <c r="B6" s="189"/>
      <c r="C6" s="189"/>
      <c r="D6" s="189"/>
      <c r="E6" s="189"/>
      <c r="F6" s="189"/>
    </row>
    <row r="7" spans="1:6" x14ac:dyDescent="0.2">
      <c r="A7" s="195"/>
      <c r="B7" s="195"/>
      <c r="C7" s="195"/>
      <c r="D7" s="195"/>
      <c r="E7" s="195"/>
      <c r="F7" s="195"/>
    </row>
    <row r="8" spans="1:6" x14ac:dyDescent="0.2">
      <c r="A8" s="189"/>
      <c r="B8" s="189"/>
      <c r="C8" s="189"/>
      <c r="D8" s="189"/>
      <c r="E8" s="189"/>
      <c r="F8" s="189"/>
    </row>
    <row r="9" spans="1:6" ht="15.75" customHeight="1" x14ac:dyDescent="0.2">
      <c r="A9" s="190" t="s">
        <v>498</v>
      </c>
      <c r="B9" s="190"/>
      <c r="C9" s="190"/>
      <c r="D9" s="190"/>
      <c r="E9" s="190"/>
      <c r="F9" s="190"/>
    </row>
    <row r="11" spans="1:6" x14ac:dyDescent="0.2">
      <c r="A11" s="191" t="s">
        <v>62</v>
      </c>
      <c r="B11" s="191" t="s">
        <v>63</v>
      </c>
      <c r="C11" s="191" t="s">
        <v>499</v>
      </c>
      <c r="D11" s="191" t="s">
        <v>64</v>
      </c>
      <c r="E11" s="193" t="s">
        <v>65</v>
      </c>
      <c r="F11" s="194"/>
    </row>
    <row r="12" spans="1:6" x14ac:dyDescent="0.2">
      <c r="A12" s="192"/>
      <c r="B12" s="192"/>
      <c r="C12" s="192"/>
      <c r="D12" s="192"/>
      <c r="E12" s="87" t="s">
        <v>500</v>
      </c>
      <c r="F12" s="87" t="s">
        <v>501</v>
      </c>
    </row>
    <row r="13" spans="1:6" x14ac:dyDescent="0.2">
      <c r="A13" s="88">
        <v>1</v>
      </c>
      <c r="B13" s="89">
        <v>2</v>
      </c>
      <c r="C13" s="89">
        <v>3</v>
      </c>
      <c r="D13" s="89">
        <v>4</v>
      </c>
      <c r="E13" s="90">
        <v>5</v>
      </c>
      <c r="F13" s="90">
        <v>6</v>
      </c>
    </row>
    <row r="14" spans="1:6" ht="12.75" customHeight="1" x14ac:dyDescent="0.2">
      <c r="A14" s="198"/>
      <c r="B14" s="199"/>
      <c r="C14" s="199"/>
      <c r="D14" s="199"/>
      <c r="E14" s="199"/>
      <c r="F14" s="200"/>
    </row>
    <row r="15" spans="1:6" ht="12.75" customHeight="1" x14ac:dyDescent="0.2">
      <c r="A15" s="198" t="s">
        <v>1903</v>
      </c>
      <c r="B15" s="199"/>
      <c r="C15" s="199"/>
      <c r="D15" s="199"/>
      <c r="E15" s="199"/>
      <c r="F15" s="200"/>
    </row>
    <row r="16" spans="1:6" x14ac:dyDescent="0.2">
      <c r="A16" s="91" t="s">
        <v>66</v>
      </c>
      <c r="B16" s="92" t="s">
        <v>1904</v>
      </c>
      <c r="C16" s="93" t="s">
        <v>1905</v>
      </c>
      <c r="D16" s="92" t="s">
        <v>151</v>
      </c>
      <c r="E16" s="196" t="s">
        <v>66</v>
      </c>
      <c r="F16" s="197"/>
    </row>
    <row r="17" spans="1:6" x14ac:dyDescent="0.2">
      <c r="A17" s="94" t="s">
        <v>506</v>
      </c>
      <c r="B17" s="95" t="s">
        <v>67</v>
      </c>
      <c r="C17" s="96" t="s">
        <v>507</v>
      </c>
      <c r="D17" s="95" t="s">
        <v>68</v>
      </c>
      <c r="E17" s="97" t="s">
        <v>1906</v>
      </c>
      <c r="F17" s="97" t="s">
        <v>1906</v>
      </c>
    </row>
    <row r="18" spans="1:6" ht="33.75" x14ac:dyDescent="0.2">
      <c r="A18" s="94" t="s">
        <v>510</v>
      </c>
      <c r="B18" s="95" t="s">
        <v>1846</v>
      </c>
      <c r="C18" s="96" t="s">
        <v>1847</v>
      </c>
      <c r="D18" s="95" t="s">
        <v>71</v>
      </c>
      <c r="E18" s="97" t="s">
        <v>511</v>
      </c>
      <c r="F18" s="97" t="s">
        <v>511</v>
      </c>
    </row>
    <row r="19" spans="1:6" ht="22.5" x14ac:dyDescent="0.2">
      <c r="A19" s="94" t="s">
        <v>513</v>
      </c>
      <c r="B19" s="95" t="s">
        <v>110</v>
      </c>
      <c r="C19" s="96" t="s">
        <v>111</v>
      </c>
      <c r="D19" s="95" t="s">
        <v>71</v>
      </c>
      <c r="E19" s="97" t="s">
        <v>1907</v>
      </c>
      <c r="F19" s="97" t="s">
        <v>1907</v>
      </c>
    </row>
    <row r="20" spans="1:6" x14ac:dyDescent="0.2">
      <c r="A20" s="94" t="s">
        <v>516</v>
      </c>
      <c r="B20" s="95" t="s">
        <v>214</v>
      </c>
      <c r="C20" s="96" t="s">
        <v>212</v>
      </c>
      <c r="D20" s="95" t="s">
        <v>206</v>
      </c>
      <c r="E20" s="97" t="s">
        <v>1908</v>
      </c>
      <c r="F20" s="97" t="s">
        <v>1908</v>
      </c>
    </row>
    <row r="21" spans="1:6" ht="22.5" x14ac:dyDescent="0.2">
      <c r="A21" s="94" t="s">
        <v>1909</v>
      </c>
      <c r="B21" s="95" t="s">
        <v>1876</v>
      </c>
      <c r="C21" s="96" t="s">
        <v>1877</v>
      </c>
      <c r="D21" s="95" t="s">
        <v>144</v>
      </c>
      <c r="E21" s="97" t="s">
        <v>1025</v>
      </c>
      <c r="F21" s="97" t="s">
        <v>1025</v>
      </c>
    </row>
    <row r="22" spans="1:6" x14ac:dyDescent="0.2">
      <c r="A22" s="94" t="s">
        <v>1910</v>
      </c>
      <c r="B22" s="95" t="s">
        <v>1880</v>
      </c>
      <c r="C22" s="96" t="s">
        <v>1881</v>
      </c>
      <c r="D22" s="95" t="s">
        <v>144</v>
      </c>
      <c r="E22" s="97" t="s">
        <v>1911</v>
      </c>
      <c r="F22" s="97" t="s">
        <v>1911</v>
      </c>
    </row>
    <row r="23" spans="1:6" x14ac:dyDescent="0.2">
      <c r="A23" s="94" t="s">
        <v>1912</v>
      </c>
      <c r="B23" s="95" t="s">
        <v>1882</v>
      </c>
      <c r="C23" s="96" t="s">
        <v>1883</v>
      </c>
      <c r="D23" s="95" t="s">
        <v>322</v>
      </c>
      <c r="E23" s="97" t="s">
        <v>614</v>
      </c>
      <c r="F23" s="97" t="s">
        <v>614</v>
      </c>
    </row>
    <row r="24" spans="1:6" ht="22.5" x14ac:dyDescent="0.2">
      <c r="A24" s="91" t="s">
        <v>72</v>
      </c>
      <c r="B24" s="92" t="s">
        <v>1894</v>
      </c>
      <c r="C24" s="93" t="s">
        <v>1913</v>
      </c>
      <c r="D24" s="92" t="s">
        <v>151</v>
      </c>
      <c r="E24" s="196" t="s">
        <v>66</v>
      </c>
      <c r="F24" s="197"/>
    </row>
    <row r="25" spans="1:6" ht="22.5" x14ac:dyDescent="0.2">
      <c r="A25" s="91" t="s">
        <v>75</v>
      </c>
      <c r="B25" s="92" t="s">
        <v>1895</v>
      </c>
      <c r="C25" s="93" t="s">
        <v>1896</v>
      </c>
      <c r="D25" s="92" t="s">
        <v>151</v>
      </c>
      <c r="E25" s="196" t="s">
        <v>66</v>
      </c>
      <c r="F25" s="197"/>
    </row>
    <row r="26" spans="1:6" x14ac:dyDescent="0.2">
      <c r="A26" s="91" t="s">
        <v>78</v>
      </c>
      <c r="B26" s="92" t="s">
        <v>1914</v>
      </c>
      <c r="C26" s="93" t="s">
        <v>1915</v>
      </c>
      <c r="D26" s="92" t="s">
        <v>1916</v>
      </c>
      <c r="E26" s="196" t="s">
        <v>1046</v>
      </c>
      <c r="F26" s="197"/>
    </row>
    <row r="27" spans="1:6" x14ac:dyDescent="0.2">
      <c r="A27" s="94" t="s">
        <v>4</v>
      </c>
      <c r="B27" s="95" t="s">
        <v>67</v>
      </c>
      <c r="C27" s="96" t="s">
        <v>507</v>
      </c>
      <c r="D27" s="95" t="s">
        <v>68</v>
      </c>
      <c r="E27" s="97" t="s">
        <v>1917</v>
      </c>
      <c r="F27" s="97" t="s">
        <v>1918</v>
      </c>
    </row>
    <row r="28" spans="1:6" ht="22.5" x14ac:dyDescent="0.2">
      <c r="A28" s="91" t="s">
        <v>81</v>
      </c>
      <c r="B28" s="92" t="s">
        <v>1848</v>
      </c>
      <c r="C28" s="93" t="s">
        <v>1919</v>
      </c>
      <c r="D28" s="92" t="s">
        <v>1849</v>
      </c>
      <c r="E28" s="196" t="s">
        <v>72</v>
      </c>
      <c r="F28" s="197"/>
    </row>
    <row r="29" spans="1:6" x14ac:dyDescent="0.2">
      <c r="A29" s="91" t="s">
        <v>84</v>
      </c>
      <c r="B29" s="92" t="s">
        <v>1920</v>
      </c>
      <c r="C29" s="93" t="s">
        <v>1921</v>
      </c>
      <c r="D29" s="92" t="s">
        <v>1922</v>
      </c>
      <c r="E29" s="196" t="s">
        <v>66</v>
      </c>
      <c r="F29" s="197"/>
    </row>
    <row r="30" spans="1:6" x14ac:dyDescent="0.2">
      <c r="A30" s="94" t="s">
        <v>593</v>
      </c>
      <c r="B30" s="95" t="s">
        <v>67</v>
      </c>
      <c r="C30" s="96" t="s">
        <v>507</v>
      </c>
      <c r="D30" s="95" t="s">
        <v>68</v>
      </c>
      <c r="E30" s="97" t="s">
        <v>1923</v>
      </c>
      <c r="F30" s="97" t="s">
        <v>1923</v>
      </c>
    </row>
    <row r="31" spans="1:6" x14ac:dyDescent="0.2">
      <c r="A31" s="94" t="s">
        <v>596</v>
      </c>
      <c r="B31" s="95" t="s">
        <v>119</v>
      </c>
      <c r="C31" s="96" t="s">
        <v>120</v>
      </c>
      <c r="D31" s="95" t="s">
        <v>71</v>
      </c>
      <c r="E31" s="97" t="s">
        <v>1924</v>
      </c>
      <c r="F31" s="97" t="s">
        <v>1924</v>
      </c>
    </row>
    <row r="32" spans="1:6" x14ac:dyDescent="0.2">
      <c r="A32" s="94" t="s">
        <v>599</v>
      </c>
      <c r="B32" s="95" t="s">
        <v>131</v>
      </c>
      <c r="C32" s="96" t="s">
        <v>132</v>
      </c>
      <c r="D32" s="95" t="s">
        <v>71</v>
      </c>
      <c r="E32" s="97" t="s">
        <v>1925</v>
      </c>
      <c r="F32" s="97" t="s">
        <v>1925</v>
      </c>
    </row>
    <row r="33" spans="1:6" x14ac:dyDescent="0.2">
      <c r="A33" s="91" t="s">
        <v>87</v>
      </c>
      <c r="B33" s="92" t="s">
        <v>1897</v>
      </c>
      <c r="C33" s="93" t="s">
        <v>1898</v>
      </c>
      <c r="D33" s="92" t="s">
        <v>151</v>
      </c>
      <c r="E33" s="196" t="s">
        <v>66</v>
      </c>
      <c r="F33" s="197"/>
    </row>
    <row r="34" spans="1:6" ht="33.75" x14ac:dyDescent="0.2">
      <c r="A34" s="91" t="s">
        <v>90</v>
      </c>
      <c r="B34" s="92" t="s">
        <v>1926</v>
      </c>
      <c r="C34" s="93" t="s">
        <v>1927</v>
      </c>
      <c r="D34" s="92" t="s">
        <v>875</v>
      </c>
      <c r="E34" s="196" t="s">
        <v>1231</v>
      </c>
      <c r="F34" s="197"/>
    </row>
    <row r="35" spans="1:6" x14ac:dyDescent="0.2">
      <c r="A35" s="94" t="s">
        <v>651</v>
      </c>
      <c r="B35" s="95" t="s">
        <v>67</v>
      </c>
      <c r="C35" s="96" t="s">
        <v>507</v>
      </c>
      <c r="D35" s="95" t="s">
        <v>68</v>
      </c>
      <c r="E35" s="97" t="s">
        <v>1928</v>
      </c>
      <c r="F35" s="97" t="s">
        <v>1929</v>
      </c>
    </row>
    <row r="36" spans="1:6" x14ac:dyDescent="0.2">
      <c r="A36" s="94" t="s">
        <v>653</v>
      </c>
      <c r="B36" s="95" t="s">
        <v>1844</v>
      </c>
      <c r="C36" s="96" t="s">
        <v>1845</v>
      </c>
      <c r="D36" s="95" t="s">
        <v>71</v>
      </c>
      <c r="E36" s="97" t="s">
        <v>1930</v>
      </c>
      <c r="F36" s="97" t="s">
        <v>1931</v>
      </c>
    </row>
    <row r="37" spans="1:6" x14ac:dyDescent="0.2">
      <c r="A37" s="94" t="s">
        <v>655</v>
      </c>
      <c r="B37" s="95" t="s">
        <v>119</v>
      </c>
      <c r="C37" s="96" t="s">
        <v>120</v>
      </c>
      <c r="D37" s="95" t="s">
        <v>71</v>
      </c>
      <c r="E37" s="97" t="s">
        <v>629</v>
      </c>
      <c r="F37" s="97" t="s">
        <v>1932</v>
      </c>
    </row>
    <row r="38" spans="1:6" x14ac:dyDescent="0.2">
      <c r="A38" s="94" t="s">
        <v>657</v>
      </c>
      <c r="B38" s="95" t="s">
        <v>214</v>
      </c>
      <c r="C38" s="96" t="s">
        <v>212</v>
      </c>
      <c r="D38" s="95" t="s">
        <v>206</v>
      </c>
      <c r="E38" s="97" t="s">
        <v>1933</v>
      </c>
      <c r="F38" s="97" t="s">
        <v>1934</v>
      </c>
    </row>
    <row r="39" spans="1:6" ht="22.5" x14ac:dyDescent="0.2">
      <c r="A39" s="91" t="s">
        <v>93</v>
      </c>
      <c r="B39" s="92" t="s">
        <v>1850</v>
      </c>
      <c r="C39" s="93" t="s">
        <v>1851</v>
      </c>
      <c r="D39" s="92" t="s">
        <v>148</v>
      </c>
      <c r="E39" s="196" t="s">
        <v>246</v>
      </c>
      <c r="F39" s="197"/>
    </row>
    <row r="40" spans="1:6" x14ac:dyDescent="0.2">
      <c r="A40" s="91" t="s">
        <v>96</v>
      </c>
      <c r="B40" s="92" t="s">
        <v>1852</v>
      </c>
      <c r="C40" s="93" t="s">
        <v>1853</v>
      </c>
      <c r="D40" s="92" t="s">
        <v>154</v>
      </c>
      <c r="E40" s="196" t="s">
        <v>72</v>
      </c>
      <c r="F40" s="197"/>
    </row>
    <row r="41" spans="1:6" ht="33.75" x14ac:dyDescent="0.2">
      <c r="A41" s="91" t="s">
        <v>99</v>
      </c>
      <c r="B41" s="92" t="s">
        <v>1935</v>
      </c>
      <c r="C41" s="93" t="s">
        <v>1936</v>
      </c>
      <c r="D41" s="92" t="s">
        <v>875</v>
      </c>
      <c r="E41" s="196" t="s">
        <v>1937</v>
      </c>
      <c r="F41" s="197"/>
    </row>
    <row r="42" spans="1:6" x14ac:dyDescent="0.2">
      <c r="A42" s="94" t="s">
        <v>714</v>
      </c>
      <c r="B42" s="95" t="s">
        <v>67</v>
      </c>
      <c r="C42" s="96" t="s">
        <v>507</v>
      </c>
      <c r="D42" s="95" t="s">
        <v>68</v>
      </c>
      <c r="E42" s="97" t="s">
        <v>400</v>
      </c>
      <c r="F42" s="97" t="s">
        <v>1938</v>
      </c>
    </row>
    <row r="43" spans="1:6" x14ac:dyDescent="0.2">
      <c r="A43" s="94" t="s">
        <v>716</v>
      </c>
      <c r="B43" s="95" t="s">
        <v>79</v>
      </c>
      <c r="C43" s="96" t="s">
        <v>80</v>
      </c>
      <c r="D43" s="95" t="s">
        <v>71</v>
      </c>
      <c r="E43" s="97" t="s">
        <v>1374</v>
      </c>
      <c r="F43" s="97" t="s">
        <v>1939</v>
      </c>
    </row>
    <row r="44" spans="1:6" x14ac:dyDescent="0.2">
      <c r="A44" s="94" t="s">
        <v>718</v>
      </c>
      <c r="B44" s="95" t="s">
        <v>214</v>
      </c>
      <c r="C44" s="96" t="s">
        <v>212</v>
      </c>
      <c r="D44" s="95" t="s">
        <v>206</v>
      </c>
      <c r="E44" s="97" t="s">
        <v>1940</v>
      </c>
      <c r="F44" s="97" t="s">
        <v>1941</v>
      </c>
    </row>
    <row r="45" spans="1:6" ht="22.5" x14ac:dyDescent="0.2">
      <c r="A45" s="91" t="s">
        <v>103</v>
      </c>
      <c r="B45" s="92" t="s">
        <v>1854</v>
      </c>
      <c r="C45" s="93" t="s">
        <v>1855</v>
      </c>
      <c r="D45" s="92" t="s">
        <v>148</v>
      </c>
      <c r="E45" s="196" t="s">
        <v>1942</v>
      </c>
      <c r="F45" s="197"/>
    </row>
    <row r="46" spans="1:6" ht="33.75" x14ac:dyDescent="0.2">
      <c r="A46" s="91" t="s">
        <v>106</v>
      </c>
      <c r="B46" s="92" t="s">
        <v>1943</v>
      </c>
      <c r="C46" s="93" t="s">
        <v>1944</v>
      </c>
      <c r="D46" s="92" t="s">
        <v>875</v>
      </c>
      <c r="E46" s="196" t="s">
        <v>1945</v>
      </c>
      <c r="F46" s="197"/>
    </row>
    <row r="47" spans="1:6" x14ac:dyDescent="0.2">
      <c r="A47" s="94" t="s">
        <v>753</v>
      </c>
      <c r="B47" s="95" t="s">
        <v>67</v>
      </c>
      <c r="C47" s="96" t="s">
        <v>507</v>
      </c>
      <c r="D47" s="95" t="s">
        <v>68</v>
      </c>
      <c r="E47" s="97" t="s">
        <v>1946</v>
      </c>
      <c r="F47" s="97" t="s">
        <v>1947</v>
      </c>
    </row>
    <row r="48" spans="1:6" ht="33.75" x14ac:dyDescent="0.2">
      <c r="A48" s="94" t="s">
        <v>755</v>
      </c>
      <c r="B48" s="95" t="s">
        <v>1846</v>
      </c>
      <c r="C48" s="96" t="s">
        <v>1847</v>
      </c>
      <c r="D48" s="95" t="s">
        <v>71</v>
      </c>
      <c r="E48" s="97" t="s">
        <v>913</v>
      </c>
      <c r="F48" s="97" t="s">
        <v>1948</v>
      </c>
    </row>
    <row r="49" spans="1:6" x14ac:dyDescent="0.2">
      <c r="A49" s="94" t="s">
        <v>757</v>
      </c>
      <c r="B49" s="95" t="s">
        <v>214</v>
      </c>
      <c r="C49" s="96" t="s">
        <v>212</v>
      </c>
      <c r="D49" s="95" t="s">
        <v>206</v>
      </c>
      <c r="E49" s="97" t="s">
        <v>66</v>
      </c>
      <c r="F49" s="97" t="s">
        <v>1945</v>
      </c>
    </row>
    <row r="50" spans="1:6" ht="22.5" x14ac:dyDescent="0.2">
      <c r="A50" s="94" t="s">
        <v>759</v>
      </c>
      <c r="B50" s="95" t="s">
        <v>1876</v>
      </c>
      <c r="C50" s="96" t="s">
        <v>1877</v>
      </c>
      <c r="D50" s="95" t="s">
        <v>144</v>
      </c>
      <c r="E50" s="97" t="s">
        <v>1949</v>
      </c>
      <c r="F50" s="97" t="s">
        <v>1950</v>
      </c>
    </row>
    <row r="51" spans="1:6" x14ac:dyDescent="0.2">
      <c r="A51" s="91" t="s">
        <v>109</v>
      </c>
      <c r="B51" s="92" t="s">
        <v>1856</v>
      </c>
      <c r="C51" s="93" t="s">
        <v>1857</v>
      </c>
      <c r="D51" s="92" t="s">
        <v>151</v>
      </c>
      <c r="E51" s="196" t="s">
        <v>90</v>
      </c>
      <c r="F51" s="197"/>
    </row>
    <row r="52" spans="1:6" x14ac:dyDescent="0.2">
      <c r="A52" s="91" t="s">
        <v>112</v>
      </c>
      <c r="B52" s="92" t="s">
        <v>1858</v>
      </c>
      <c r="C52" s="93" t="s">
        <v>1859</v>
      </c>
      <c r="D52" s="92" t="s">
        <v>151</v>
      </c>
      <c r="E52" s="196" t="s">
        <v>115</v>
      </c>
      <c r="F52" s="197"/>
    </row>
    <row r="53" spans="1:6" x14ac:dyDescent="0.2">
      <c r="A53" s="91" t="s">
        <v>115</v>
      </c>
      <c r="B53" s="92" t="s">
        <v>1860</v>
      </c>
      <c r="C53" s="93" t="s">
        <v>1861</v>
      </c>
      <c r="D53" s="92" t="s">
        <v>151</v>
      </c>
      <c r="E53" s="196" t="s">
        <v>72</v>
      </c>
      <c r="F53" s="197"/>
    </row>
    <row r="54" spans="1:6" x14ac:dyDescent="0.2">
      <c r="A54" s="91" t="s">
        <v>118</v>
      </c>
      <c r="B54" s="92" t="s">
        <v>1862</v>
      </c>
      <c r="C54" s="93" t="s">
        <v>1863</v>
      </c>
      <c r="D54" s="92" t="s">
        <v>151</v>
      </c>
      <c r="E54" s="196" t="s">
        <v>109</v>
      </c>
      <c r="F54" s="197"/>
    </row>
    <row r="55" spans="1:6" x14ac:dyDescent="0.2">
      <c r="A55" s="91" t="s">
        <v>121</v>
      </c>
      <c r="B55" s="92" t="s">
        <v>1864</v>
      </c>
      <c r="C55" s="93" t="s">
        <v>1865</v>
      </c>
      <c r="D55" s="92" t="s">
        <v>151</v>
      </c>
      <c r="E55" s="196" t="s">
        <v>127</v>
      </c>
      <c r="F55" s="197"/>
    </row>
    <row r="56" spans="1:6" ht="22.5" x14ac:dyDescent="0.2">
      <c r="A56" s="91" t="s">
        <v>124</v>
      </c>
      <c r="B56" s="92" t="s">
        <v>1866</v>
      </c>
      <c r="C56" s="93" t="s">
        <v>1867</v>
      </c>
      <c r="D56" s="92" t="s">
        <v>151</v>
      </c>
      <c r="E56" s="196" t="s">
        <v>127</v>
      </c>
      <c r="F56" s="197"/>
    </row>
    <row r="57" spans="1:6" x14ac:dyDescent="0.2">
      <c r="A57" s="91" t="s">
        <v>127</v>
      </c>
      <c r="B57" s="92" t="s">
        <v>1868</v>
      </c>
      <c r="C57" s="93" t="s">
        <v>1869</v>
      </c>
      <c r="D57" s="92" t="s">
        <v>151</v>
      </c>
      <c r="E57" s="196" t="s">
        <v>265</v>
      </c>
      <c r="F57" s="197"/>
    </row>
    <row r="58" spans="1:6" x14ac:dyDescent="0.2">
      <c r="A58" s="91" t="s">
        <v>130</v>
      </c>
      <c r="B58" s="92" t="s">
        <v>1870</v>
      </c>
      <c r="C58" s="93" t="s">
        <v>1871</v>
      </c>
      <c r="D58" s="92" t="s">
        <v>151</v>
      </c>
      <c r="E58" s="196" t="s">
        <v>72</v>
      </c>
      <c r="F58" s="197"/>
    </row>
    <row r="59" spans="1:6" ht="22.5" x14ac:dyDescent="0.2">
      <c r="A59" s="91" t="s">
        <v>133</v>
      </c>
      <c r="B59" s="92" t="s">
        <v>1951</v>
      </c>
      <c r="C59" s="93" t="s">
        <v>1952</v>
      </c>
      <c r="D59" s="92" t="s">
        <v>191</v>
      </c>
      <c r="E59" s="196" t="s">
        <v>72</v>
      </c>
      <c r="F59" s="197"/>
    </row>
    <row r="60" spans="1:6" x14ac:dyDescent="0.2">
      <c r="A60" s="94" t="s">
        <v>861</v>
      </c>
      <c r="B60" s="95" t="s">
        <v>67</v>
      </c>
      <c r="C60" s="96" t="s">
        <v>507</v>
      </c>
      <c r="D60" s="95" t="s">
        <v>68</v>
      </c>
      <c r="E60" s="97" t="s">
        <v>564</v>
      </c>
      <c r="F60" s="97" t="s">
        <v>517</v>
      </c>
    </row>
    <row r="61" spans="1:6" x14ac:dyDescent="0.2">
      <c r="A61" s="91" t="s">
        <v>136</v>
      </c>
      <c r="B61" s="92" t="s">
        <v>1888</v>
      </c>
      <c r="C61" s="93" t="s">
        <v>1889</v>
      </c>
      <c r="D61" s="92" t="s">
        <v>151</v>
      </c>
      <c r="E61" s="196" t="s">
        <v>72</v>
      </c>
      <c r="F61" s="197"/>
    </row>
    <row r="62" spans="1:6" ht="12.75" customHeight="1" x14ac:dyDescent="0.2">
      <c r="A62" s="198"/>
      <c r="B62" s="199"/>
      <c r="C62" s="199"/>
      <c r="D62" s="199"/>
      <c r="E62" s="199"/>
      <c r="F62" s="200"/>
    </row>
    <row r="63" spans="1:6" ht="12.75" customHeight="1" x14ac:dyDescent="0.2">
      <c r="A63" s="198" t="s">
        <v>1953</v>
      </c>
      <c r="B63" s="199"/>
      <c r="C63" s="199"/>
      <c r="D63" s="199"/>
      <c r="E63" s="199"/>
      <c r="F63" s="200"/>
    </row>
    <row r="64" spans="1:6" x14ac:dyDescent="0.2">
      <c r="A64" s="91" t="s">
        <v>139</v>
      </c>
      <c r="B64" s="92" t="s">
        <v>1954</v>
      </c>
      <c r="C64" s="93" t="s">
        <v>1955</v>
      </c>
      <c r="D64" s="92" t="s">
        <v>151</v>
      </c>
      <c r="E64" s="196" t="s">
        <v>72</v>
      </c>
      <c r="F64" s="197"/>
    </row>
    <row r="65" spans="1:6" x14ac:dyDescent="0.2">
      <c r="A65" s="94" t="s">
        <v>1956</v>
      </c>
      <c r="B65" s="95" t="s">
        <v>67</v>
      </c>
      <c r="C65" s="96" t="s">
        <v>507</v>
      </c>
      <c r="D65" s="95" t="s">
        <v>68</v>
      </c>
      <c r="E65" s="97" t="s">
        <v>1957</v>
      </c>
      <c r="F65" s="97" t="s">
        <v>1958</v>
      </c>
    </row>
    <row r="66" spans="1:6" x14ac:dyDescent="0.2">
      <c r="A66" s="94" t="s">
        <v>1959</v>
      </c>
      <c r="B66" s="95" t="s">
        <v>119</v>
      </c>
      <c r="C66" s="96" t="s">
        <v>120</v>
      </c>
      <c r="D66" s="95" t="s">
        <v>71</v>
      </c>
      <c r="E66" s="97" t="s">
        <v>1785</v>
      </c>
      <c r="F66" s="97" t="s">
        <v>1924</v>
      </c>
    </row>
    <row r="67" spans="1:6" x14ac:dyDescent="0.2">
      <c r="A67" s="94" t="s">
        <v>1960</v>
      </c>
      <c r="B67" s="95" t="s">
        <v>1874</v>
      </c>
      <c r="C67" s="96" t="s">
        <v>1875</v>
      </c>
      <c r="D67" s="95" t="s">
        <v>144</v>
      </c>
      <c r="E67" s="97" t="s">
        <v>1961</v>
      </c>
      <c r="F67" s="97" t="s">
        <v>1962</v>
      </c>
    </row>
    <row r="68" spans="1:6" ht="22.5" x14ac:dyDescent="0.2">
      <c r="A68" s="94" t="s">
        <v>1963</v>
      </c>
      <c r="B68" s="95" t="s">
        <v>1884</v>
      </c>
      <c r="C68" s="96" t="s">
        <v>1885</v>
      </c>
      <c r="D68" s="95" t="s">
        <v>322</v>
      </c>
      <c r="E68" s="97" t="s">
        <v>1924</v>
      </c>
      <c r="F68" s="97" t="s">
        <v>638</v>
      </c>
    </row>
    <row r="69" spans="1:6" x14ac:dyDescent="0.2">
      <c r="A69" s="91" t="s">
        <v>194</v>
      </c>
      <c r="B69" s="92" t="s">
        <v>1899</v>
      </c>
      <c r="C69" s="93" t="s">
        <v>1900</v>
      </c>
      <c r="D69" s="92" t="s">
        <v>151</v>
      </c>
      <c r="E69" s="196" t="s">
        <v>72</v>
      </c>
      <c r="F69" s="197"/>
    </row>
    <row r="70" spans="1:6" ht="33.75" x14ac:dyDescent="0.2">
      <c r="A70" s="91" t="s">
        <v>197</v>
      </c>
      <c r="B70" s="92" t="s">
        <v>1964</v>
      </c>
      <c r="C70" s="93" t="s">
        <v>1965</v>
      </c>
      <c r="D70" s="92" t="s">
        <v>859</v>
      </c>
      <c r="E70" s="196" t="s">
        <v>1966</v>
      </c>
      <c r="F70" s="197"/>
    </row>
    <row r="71" spans="1:6" x14ac:dyDescent="0.2">
      <c r="A71" s="94" t="s">
        <v>894</v>
      </c>
      <c r="B71" s="95" t="s">
        <v>67</v>
      </c>
      <c r="C71" s="96" t="s">
        <v>507</v>
      </c>
      <c r="D71" s="95" t="s">
        <v>68</v>
      </c>
      <c r="E71" s="97" t="s">
        <v>1967</v>
      </c>
      <c r="F71" s="97" t="s">
        <v>1968</v>
      </c>
    </row>
    <row r="72" spans="1:6" ht="22.5" x14ac:dyDescent="0.2">
      <c r="A72" s="94" t="s">
        <v>897</v>
      </c>
      <c r="B72" s="95" t="s">
        <v>110</v>
      </c>
      <c r="C72" s="96" t="s">
        <v>111</v>
      </c>
      <c r="D72" s="95" t="s">
        <v>71</v>
      </c>
      <c r="E72" s="97" t="s">
        <v>1969</v>
      </c>
      <c r="F72" s="97" t="s">
        <v>1970</v>
      </c>
    </row>
    <row r="73" spans="1:6" x14ac:dyDescent="0.2">
      <c r="A73" s="94" t="s">
        <v>900</v>
      </c>
      <c r="B73" s="95" t="s">
        <v>119</v>
      </c>
      <c r="C73" s="96" t="s">
        <v>120</v>
      </c>
      <c r="D73" s="95" t="s">
        <v>71</v>
      </c>
      <c r="E73" s="97" t="s">
        <v>1971</v>
      </c>
      <c r="F73" s="97" t="s">
        <v>1972</v>
      </c>
    </row>
    <row r="74" spans="1:6" x14ac:dyDescent="0.2">
      <c r="A74" s="94" t="s">
        <v>902</v>
      </c>
      <c r="B74" s="95" t="s">
        <v>1874</v>
      </c>
      <c r="C74" s="96" t="s">
        <v>1875</v>
      </c>
      <c r="D74" s="95" t="s">
        <v>144</v>
      </c>
      <c r="E74" s="97" t="s">
        <v>1381</v>
      </c>
      <c r="F74" s="97" t="s">
        <v>1973</v>
      </c>
    </row>
    <row r="75" spans="1:6" x14ac:dyDescent="0.2">
      <c r="A75" s="94" t="s">
        <v>903</v>
      </c>
      <c r="B75" s="95" t="s">
        <v>1878</v>
      </c>
      <c r="C75" s="96" t="s">
        <v>1879</v>
      </c>
      <c r="D75" s="95" t="s">
        <v>144</v>
      </c>
      <c r="E75" s="97" t="s">
        <v>1974</v>
      </c>
      <c r="F75" s="97" t="s">
        <v>1975</v>
      </c>
    </row>
    <row r="76" spans="1:6" x14ac:dyDescent="0.2">
      <c r="A76" s="94" t="s">
        <v>906</v>
      </c>
      <c r="B76" s="95" t="s">
        <v>1880</v>
      </c>
      <c r="C76" s="96" t="s">
        <v>1881</v>
      </c>
      <c r="D76" s="95" t="s">
        <v>144</v>
      </c>
      <c r="E76" s="97" t="s">
        <v>1976</v>
      </c>
      <c r="F76" s="97" t="s">
        <v>1977</v>
      </c>
    </row>
    <row r="77" spans="1:6" ht="22.5" x14ac:dyDescent="0.2">
      <c r="A77" s="94" t="s">
        <v>908</v>
      </c>
      <c r="B77" s="95" t="s">
        <v>1884</v>
      </c>
      <c r="C77" s="96" t="s">
        <v>1885</v>
      </c>
      <c r="D77" s="95" t="s">
        <v>322</v>
      </c>
      <c r="E77" s="97" t="s">
        <v>90</v>
      </c>
      <c r="F77" s="97" t="s">
        <v>1978</v>
      </c>
    </row>
    <row r="78" spans="1:6" ht="33.75" x14ac:dyDescent="0.2">
      <c r="A78" s="91" t="s">
        <v>200</v>
      </c>
      <c r="B78" s="92" t="s">
        <v>1890</v>
      </c>
      <c r="C78" s="93" t="s">
        <v>1891</v>
      </c>
      <c r="D78" s="92" t="s">
        <v>146</v>
      </c>
      <c r="E78" s="196" t="s">
        <v>1979</v>
      </c>
      <c r="F78" s="197"/>
    </row>
    <row r="79" spans="1:6" ht="22.5" x14ac:dyDescent="0.2">
      <c r="A79" s="91" t="s">
        <v>203</v>
      </c>
      <c r="B79" s="92" t="s">
        <v>1980</v>
      </c>
      <c r="C79" s="93" t="s">
        <v>1981</v>
      </c>
      <c r="D79" s="92" t="s">
        <v>1982</v>
      </c>
      <c r="E79" s="196" t="s">
        <v>78</v>
      </c>
      <c r="F79" s="197"/>
    </row>
    <row r="80" spans="1:6" x14ac:dyDescent="0.2">
      <c r="A80" s="94" t="s">
        <v>1983</v>
      </c>
      <c r="B80" s="95" t="s">
        <v>67</v>
      </c>
      <c r="C80" s="96" t="s">
        <v>507</v>
      </c>
      <c r="D80" s="95" t="s">
        <v>68</v>
      </c>
      <c r="E80" s="97" t="s">
        <v>1984</v>
      </c>
      <c r="F80" s="97" t="s">
        <v>1985</v>
      </c>
    </row>
    <row r="81" spans="1:6" x14ac:dyDescent="0.2">
      <c r="A81" s="94" t="s">
        <v>1986</v>
      </c>
      <c r="B81" s="95" t="s">
        <v>79</v>
      </c>
      <c r="C81" s="96" t="s">
        <v>80</v>
      </c>
      <c r="D81" s="95" t="s">
        <v>71</v>
      </c>
      <c r="E81" s="97" t="s">
        <v>525</v>
      </c>
      <c r="F81" s="97" t="s">
        <v>1987</v>
      </c>
    </row>
    <row r="82" spans="1:6" x14ac:dyDescent="0.2">
      <c r="A82" s="94" t="s">
        <v>1988</v>
      </c>
      <c r="B82" s="95" t="s">
        <v>119</v>
      </c>
      <c r="C82" s="96" t="s">
        <v>120</v>
      </c>
      <c r="D82" s="95" t="s">
        <v>71</v>
      </c>
      <c r="E82" s="97" t="s">
        <v>614</v>
      </c>
      <c r="F82" s="97" t="s">
        <v>1785</v>
      </c>
    </row>
    <row r="83" spans="1:6" x14ac:dyDescent="0.2">
      <c r="A83" s="91" t="s">
        <v>207</v>
      </c>
      <c r="B83" s="92" t="s">
        <v>1872</v>
      </c>
      <c r="C83" s="93" t="s">
        <v>1873</v>
      </c>
      <c r="D83" s="92" t="s">
        <v>151</v>
      </c>
      <c r="E83" s="196" t="s">
        <v>78</v>
      </c>
      <c r="F83" s="197"/>
    </row>
    <row r="84" spans="1:6" ht="33.75" x14ac:dyDescent="0.2">
      <c r="A84" s="91" t="s">
        <v>210</v>
      </c>
      <c r="B84" s="92" t="s">
        <v>1989</v>
      </c>
      <c r="C84" s="93" t="s">
        <v>1990</v>
      </c>
      <c r="D84" s="92" t="s">
        <v>1991</v>
      </c>
      <c r="E84" s="196" t="s">
        <v>511</v>
      </c>
      <c r="F84" s="197"/>
    </row>
    <row r="85" spans="1:6" x14ac:dyDescent="0.2">
      <c r="A85" s="94" t="s">
        <v>939</v>
      </c>
      <c r="B85" s="95" t="s">
        <v>67</v>
      </c>
      <c r="C85" s="96" t="s">
        <v>507</v>
      </c>
      <c r="D85" s="95" t="s">
        <v>68</v>
      </c>
      <c r="E85" s="97" t="s">
        <v>1992</v>
      </c>
      <c r="F85" s="97" t="s">
        <v>1993</v>
      </c>
    </row>
    <row r="86" spans="1:6" x14ac:dyDescent="0.2">
      <c r="A86" s="94" t="s">
        <v>1994</v>
      </c>
      <c r="B86" s="95" t="s">
        <v>119</v>
      </c>
      <c r="C86" s="96" t="s">
        <v>120</v>
      </c>
      <c r="D86" s="95" t="s">
        <v>71</v>
      </c>
      <c r="E86" s="97" t="s">
        <v>1388</v>
      </c>
      <c r="F86" s="97" t="s">
        <v>1995</v>
      </c>
    </row>
    <row r="87" spans="1:6" x14ac:dyDescent="0.2">
      <c r="A87" s="94" t="s">
        <v>1996</v>
      </c>
      <c r="B87" s="95" t="s">
        <v>1874</v>
      </c>
      <c r="C87" s="96" t="s">
        <v>1875</v>
      </c>
      <c r="D87" s="95" t="s">
        <v>144</v>
      </c>
      <c r="E87" s="97" t="s">
        <v>1354</v>
      </c>
      <c r="F87" s="97" t="s">
        <v>1997</v>
      </c>
    </row>
    <row r="88" spans="1:6" ht="22.5" x14ac:dyDescent="0.2">
      <c r="A88" s="94" t="s">
        <v>1998</v>
      </c>
      <c r="B88" s="95" t="s">
        <v>1884</v>
      </c>
      <c r="C88" s="96" t="s">
        <v>1885</v>
      </c>
      <c r="D88" s="95" t="s">
        <v>322</v>
      </c>
      <c r="E88" s="97" t="s">
        <v>1153</v>
      </c>
      <c r="F88" s="97" t="s">
        <v>1999</v>
      </c>
    </row>
    <row r="89" spans="1:6" x14ac:dyDescent="0.2">
      <c r="A89" s="94" t="s">
        <v>2000</v>
      </c>
      <c r="B89" s="95" t="s">
        <v>1892</v>
      </c>
      <c r="C89" s="96" t="s">
        <v>1893</v>
      </c>
      <c r="D89" s="95" t="s">
        <v>151</v>
      </c>
      <c r="E89" s="97" t="s">
        <v>96</v>
      </c>
      <c r="F89" s="97" t="s">
        <v>78</v>
      </c>
    </row>
    <row r="90" spans="1:6" ht="22.5" x14ac:dyDescent="0.2">
      <c r="A90" s="91" t="s">
        <v>213</v>
      </c>
      <c r="B90" s="92" t="s">
        <v>2001</v>
      </c>
      <c r="C90" s="93" t="s">
        <v>2002</v>
      </c>
      <c r="D90" s="92" t="s">
        <v>2003</v>
      </c>
      <c r="E90" s="196" t="s">
        <v>72</v>
      </c>
      <c r="F90" s="197"/>
    </row>
    <row r="91" spans="1:6" x14ac:dyDescent="0.2">
      <c r="A91" s="94" t="s">
        <v>945</v>
      </c>
      <c r="B91" s="95" t="s">
        <v>67</v>
      </c>
      <c r="C91" s="96" t="s">
        <v>507</v>
      </c>
      <c r="D91" s="95" t="s">
        <v>68</v>
      </c>
      <c r="E91" s="97" t="s">
        <v>1209</v>
      </c>
      <c r="F91" s="97" t="s">
        <v>2004</v>
      </c>
    </row>
    <row r="92" spans="1:6" x14ac:dyDescent="0.2">
      <c r="A92" s="94" t="s">
        <v>2005</v>
      </c>
      <c r="B92" s="95" t="s">
        <v>119</v>
      </c>
      <c r="C92" s="96" t="s">
        <v>120</v>
      </c>
      <c r="D92" s="95" t="s">
        <v>71</v>
      </c>
      <c r="E92" s="97" t="s">
        <v>614</v>
      </c>
      <c r="F92" s="97" t="s">
        <v>1388</v>
      </c>
    </row>
    <row r="93" spans="1:6" x14ac:dyDescent="0.2">
      <c r="A93" s="94" t="s">
        <v>2006</v>
      </c>
      <c r="B93" s="95" t="s">
        <v>1874</v>
      </c>
      <c r="C93" s="96" t="s">
        <v>1875</v>
      </c>
      <c r="D93" s="95" t="s">
        <v>144</v>
      </c>
      <c r="E93" s="97" t="s">
        <v>2007</v>
      </c>
      <c r="F93" s="97" t="s">
        <v>1426</v>
      </c>
    </row>
    <row r="94" spans="1:6" ht="22.5" x14ac:dyDescent="0.2">
      <c r="A94" s="91" t="s">
        <v>215</v>
      </c>
      <c r="B94" s="92" t="s">
        <v>1901</v>
      </c>
      <c r="C94" s="93" t="s">
        <v>2008</v>
      </c>
      <c r="D94" s="92" t="s">
        <v>151</v>
      </c>
      <c r="E94" s="196" t="s">
        <v>72</v>
      </c>
      <c r="F94" s="197"/>
    </row>
    <row r="95" spans="1:6" ht="22.5" x14ac:dyDescent="0.2">
      <c r="A95" s="91" t="s">
        <v>219</v>
      </c>
      <c r="B95" s="92" t="s">
        <v>2009</v>
      </c>
      <c r="C95" s="93" t="s">
        <v>2010</v>
      </c>
      <c r="D95" s="92" t="s">
        <v>2003</v>
      </c>
      <c r="E95" s="196" t="s">
        <v>66</v>
      </c>
      <c r="F95" s="197"/>
    </row>
    <row r="96" spans="1:6" x14ac:dyDescent="0.2">
      <c r="A96" s="94" t="s">
        <v>957</v>
      </c>
      <c r="B96" s="95" t="s">
        <v>67</v>
      </c>
      <c r="C96" s="96" t="s">
        <v>507</v>
      </c>
      <c r="D96" s="95" t="s">
        <v>68</v>
      </c>
      <c r="E96" s="97" t="s">
        <v>1209</v>
      </c>
      <c r="F96" s="97" t="s">
        <v>1209</v>
      </c>
    </row>
    <row r="97" spans="1:6" x14ac:dyDescent="0.2">
      <c r="A97" s="94" t="s">
        <v>960</v>
      </c>
      <c r="B97" s="95" t="s">
        <v>119</v>
      </c>
      <c r="C97" s="96" t="s">
        <v>120</v>
      </c>
      <c r="D97" s="95" t="s">
        <v>71</v>
      </c>
      <c r="E97" s="97" t="s">
        <v>614</v>
      </c>
      <c r="F97" s="97" t="s">
        <v>614</v>
      </c>
    </row>
    <row r="98" spans="1:6" x14ac:dyDescent="0.2">
      <c r="A98" s="94" t="s">
        <v>963</v>
      </c>
      <c r="B98" s="95" t="s">
        <v>1874</v>
      </c>
      <c r="C98" s="96" t="s">
        <v>1875</v>
      </c>
      <c r="D98" s="95" t="s">
        <v>144</v>
      </c>
      <c r="E98" s="97" t="s">
        <v>2011</v>
      </c>
      <c r="F98" s="97" t="s">
        <v>2011</v>
      </c>
    </row>
    <row r="99" spans="1:6" ht="22.5" x14ac:dyDescent="0.2">
      <c r="A99" s="91" t="s">
        <v>222</v>
      </c>
      <c r="B99" s="92" t="s">
        <v>1886</v>
      </c>
      <c r="C99" s="93" t="s">
        <v>1887</v>
      </c>
      <c r="D99" s="92" t="s">
        <v>151</v>
      </c>
      <c r="E99" s="196" t="s">
        <v>66</v>
      </c>
      <c r="F99" s="197"/>
    </row>
  </sheetData>
  <mergeCells count="51">
    <mergeCell ref="E95:F95"/>
    <mergeCell ref="E99:F99"/>
    <mergeCell ref="E78:F78"/>
    <mergeCell ref="E79:F79"/>
    <mergeCell ref="E83:F83"/>
    <mergeCell ref="E84:F84"/>
    <mergeCell ref="E90:F90"/>
    <mergeCell ref="E94:F94"/>
    <mergeCell ref="E70:F70"/>
    <mergeCell ref="E54:F54"/>
    <mergeCell ref="E55:F55"/>
    <mergeCell ref="E56:F56"/>
    <mergeCell ref="E57:F57"/>
    <mergeCell ref="E58:F58"/>
    <mergeCell ref="E59:F59"/>
    <mergeCell ref="E61:F61"/>
    <mergeCell ref="A62:F62"/>
    <mergeCell ref="A63:F63"/>
    <mergeCell ref="E64:F64"/>
    <mergeCell ref="E69:F69"/>
    <mergeCell ref="E53:F53"/>
    <mergeCell ref="E28:F28"/>
    <mergeCell ref="E29:F29"/>
    <mergeCell ref="E33:F33"/>
    <mergeCell ref="E34:F34"/>
    <mergeCell ref="E39:F39"/>
    <mergeCell ref="E40:F40"/>
    <mergeCell ref="E41:F41"/>
    <mergeCell ref="E45:F45"/>
    <mergeCell ref="E46:F46"/>
    <mergeCell ref="E51:F51"/>
    <mergeCell ref="E52:F52"/>
    <mergeCell ref="E25:F25"/>
    <mergeCell ref="E26:F26"/>
    <mergeCell ref="A8:F8"/>
    <mergeCell ref="A9:F9"/>
    <mergeCell ref="A11:A12"/>
    <mergeCell ref="B11:B12"/>
    <mergeCell ref="C11:C12"/>
    <mergeCell ref="D11:D12"/>
    <mergeCell ref="E11:F11"/>
    <mergeCell ref="A7:F7"/>
    <mergeCell ref="A14:F14"/>
    <mergeCell ref="A15:F15"/>
    <mergeCell ref="E16:F16"/>
    <mergeCell ref="E24:F24"/>
    <mergeCell ref="A1:F1"/>
    <mergeCell ref="A2:F2"/>
    <mergeCell ref="A3:F3"/>
    <mergeCell ref="A5:F5"/>
    <mergeCell ref="A6:F6"/>
  </mergeCells>
  <pageMargins left="0.59" right="0.39" top="0.98" bottom="0.98" header="0.51" footer="0.51"/>
  <pageSetup paperSize="9" scale="87" orientation="portrait"/>
  <headerFooter>
    <oddHeader>&amp;L&amp;7ПРОГРАММНЫЙ КОМПЛЕКС TNQURILISH 5.0&amp;C &amp;R&amp;7 76-898-5570</oddHeader>
    <oddFooter xml:space="preserve">&amp;Ц&amp;L&amp;7 &amp;CСтраница  &amp;P&amp;R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5"/>
  <sheetViews>
    <sheetView showGridLines="0" topLeftCell="A204" workbookViewId="0">
      <selection activeCell="E237" sqref="E237"/>
    </sheetView>
  </sheetViews>
  <sheetFormatPr defaultRowHeight="12.75" x14ac:dyDescent="0.2"/>
  <cols>
    <col min="1" max="1" width="6.42578125" style="86" customWidth="1"/>
    <col min="2" max="2" width="13.5703125" style="86" customWidth="1"/>
    <col min="3" max="3" width="50.28515625" style="86" customWidth="1"/>
    <col min="4" max="4" width="9" style="86" customWidth="1"/>
    <col min="5" max="6" width="11" style="86" customWidth="1"/>
    <col min="7" max="256" width="9.140625" style="86"/>
    <col min="257" max="257" width="6.42578125" style="86" customWidth="1"/>
    <col min="258" max="258" width="13.5703125" style="86" customWidth="1"/>
    <col min="259" max="259" width="50.28515625" style="86" customWidth="1"/>
    <col min="260" max="260" width="9" style="86" customWidth="1"/>
    <col min="261" max="262" width="11" style="86" customWidth="1"/>
    <col min="263" max="512" width="9.140625" style="86"/>
    <col min="513" max="513" width="6.42578125" style="86" customWidth="1"/>
    <col min="514" max="514" width="13.5703125" style="86" customWidth="1"/>
    <col min="515" max="515" width="50.28515625" style="86" customWidth="1"/>
    <col min="516" max="516" width="9" style="86" customWidth="1"/>
    <col min="517" max="518" width="11" style="86" customWidth="1"/>
    <col min="519" max="768" width="9.140625" style="86"/>
    <col min="769" max="769" width="6.42578125" style="86" customWidth="1"/>
    <col min="770" max="770" width="13.5703125" style="86" customWidth="1"/>
    <col min="771" max="771" width="50.28515625" style="86" customWidth="1"/>
    <col min="772" max="772" width="9" style="86" customWidth="1"/>
    <col min="773" max="774" width="11" style="86" customWidth="1"/>
    <col min="775" max="1024" width="9.140625" style="86"/>
    <col min="1025" max="1025" width="6.42578125" style="86" customWidth="1"/>
    <col min="1026" max="1026" width="13.5703125" style="86" customWidth="1"/>
    <col min="1027" max="1027" width="50.28515625" style="86" customWidth="1"/>
    <col min="1028" max="1028" width="9" style="86" customWidth="1"/>
    <col min="1029" max="1030" width="11" style="86" customWidth="1"/>
    <col min="1031" max="1280" width="9.140625" style="86"/>
    <col min="1281" max="1281" width="6.42578125" style="86" customWidth="1"/>
    <col min="1282" max="1282" width="13.5703125" style="86" customWidth="1"/>
    <col min="1283" max="1283" width="50.28515625" style="86" customWidth="1"/>
    <col min="1284" max="1284" width="9" style="86" customWidth="1"/>
    <col min="1285" max="1286" width="11" style="86" customWidth="1"/>
    <col min="1287" max="1536" width="9.140625" style="86"/>
    <col min="1537" max="1537" width="6.42578125" style="86" customWidth="1"/>
    <col min="1538" max="1538" width="13.5703125" style="86" customWidth="1"/>
    <col min="1539" max="1539" width="50.28515625" style="86" customWidth="1"/>
    <col min="1540" max="1540" width="9" style="86" customWidth="1"/>
    <col min="1541" max="1542" width="11" style="86" customWidth="1"/>
    <col min="1543" max="1792" width="9.140625" style="86"/>
    <col min="1793" max="1793" width="6.42578125" style="86" customWidth="1"/>
    <col min="1794" max="1794" width="13.5703125" style="86" customWidth="1"/>
    <col min="1795" max="1795" width="50.28515625" style="86" customWidth="1"/>
    <col min="1796" max="1796" width="9" style="86" customWidth="1"/>
    <col min="1797" max="1798" width="11" style="86" customWidth="1"/>
    <col min="1799" max="2048" width="9.140625" style="86"/>
    <col min="2049" max="2049" width="6.42578125" style="86" customWidth="1"/>
    <col min="2050" max="2050" width="13.5703125" style="86" customWidth="1"/>
    <col min="2051" max="2051" width="50.28515625" style="86" customWidth="1"/>
    <col min="2052" max="2052" width="9" style="86" customWidth="1"/>
    <col min="2053" max="2054" width="11" style="86" customWidth="1"/>
    <col min="2055" max="2304" width="9.140625" style="86"/>
    <col min="2305" max="2305" width="6.42578125" style="86" customWidth="1"/>
    <col min="2306" max="2306" width="13.5703125" style="86" customWidth="1"/>
    <col min="2307" max="2307" width="50.28515625" style="86" customWidth="1"/>
    <col min="2308" max="2308" width="9" style="86" customWidth="1"/>
    <col min="2309" max="2310" width="11" style="86" customWidth="1"/>
    <col min="2311" max="2560" width="9.140625" style="86"/>
    <col min="2561" max="2561" width="6.42578125" style="86" customWidth="1"/>
    <col min="2562" max="2562" width="13.5703125" style="86" customWidth="1"/>
    <col min="2563" max="2563" width="50.28515625" style="86" customWidth="1"/>
    <col min="2564" max="2564" width="9" style="86" customWidth="1"/>
    <col min="2565" max="2566" width="11" style="86" customWidth="1"/>
    <col min="2567" max="2816" width="9.140625" style="86"/>
    <col min="2817" max="2817" width="6.42578125" style="86" customWidth="1"/>
    <col min="2818" max="2818" width="13.5703125" style="86" customWidth="1"/>
    <col min="2819" max="2819" width="50.28515625" style="86" customWidth="1"/>
    <col min="2820" max="2820" width="9" style="86" customWidth="1"/>
    <col min="2821" max="2822" width="11" style="86" customWidth="1"/>
    <col min="2823" max="3072" width="9.140625" style="86"/>
    <col min="3073" max="3073" width="6.42578125" style="86" customWidth="1"/>
    <col min="3074" max="3074" width="13.5703125" style="86" customWidth="1"/>
    <col min="3075" max="3075" width="50.28515625" style="86" customWidth="1"/>
    <col min="3076" max="3076" width="9" style="86" customWidth="1"/>
    <col min="3077" max="3078" width="11" style="86" customWidth="1"/>
    <col min="3079" max="3328" width="9.140625" style="86"/>
    <col min="3329" max="3329" width="6.42578125" style="86" customWidth="1"/>
    <col min="3330" max="3330" width="13.5703125" style="86" customWidth="1"/>
    <col min="3331" max="3331" width="50.28515625" style="86" customWidth="1"/>
    <col min="3332" max="3332" width="9" style="86" customWidth="1"/>
    <col min="3333" max="3334" width="11" style="86" customWidth="1"/>
    <col min="3335" max="3584" width="9.140625" style="86"/>
    <col min="3585" max="3585" width="6.42578125" style="86" customWidth="1"/>
    <col min="3586" max="3586" width="13.5703125" style="86" customWidth="1"/>
    <col min="3587" max="3587" width="50.28515625" style="86" customWidth="1"/>
    <col min="3588" max="3588" width="9" style="86" customWidth="1"/>
    <col min="3589" max="3590" width="11" style="86" customWidth="1"/>
    <col min="3591" max="3840" width="9.140625" style="86"/>
    <col min="3841" max="3841" width="6.42578125" style="86" customWidth="1"/>
    <col min="3842" max="3842" width="13.5703125" style="86" customWidth="1"/>
    <col min="3843" max="3843" width="50.28515625" style="86" customWidth="1"/>
    <col min="3844" max="3844" width="9" style="86" customWidth="1"/>
    <col min="3845" max="3846" width="11" style="86" customWidth="1"/>
    <col min="3847" max="4096" width="9.140625" style="86"/>
    <col min="4097" max="4097" width="6.42578125" style="86" customWidth="1"/>
    <col min="4098" max="4098" width="13.5703125" style="86" customWidth="1"/>
    <col min="4099" max="4099" width="50.28515625" style="86" customWidth="1"/>
    <col min="4100" max="4100" width="9" style="86" customWidth="1"/>
    <col min="4101" max="4102" width="11" style="86" customWidth="1"/>
    <col min="4103" max="4352" width="9.140625" style="86"/>
    <col min="4353" max="4353" width="6.42578125" style="86" customWidth="1"/>
    <col min="4354" max="4354" width="13.5703125" style="86" customWidth="1"/>
    <col min="4355" max="4355" width="50.28515625" style="86" customWidth="1"/>
    <col min="4356" max="4356" width="9" style="86" customWidth="1"/>
    <col min="4357" max="4358" width="11" style="86" customWidth="1"/>
    <col min="4359" max="4608" width="9.140625" style="86"/>
    <col min="4609" max="4609" width="6.42578125" style="86" customWidth="1"/>
    <col min="4610" max="4610" width="13.5703125" style="86" customWidth="1"/>
    <col min="4611" max="4611" width="50.28515625" style="86" customWidth="1"/>
    <col min="4612" max="4612" width="9" style="86" customWidth="1"/>
    <col min="4613" max="4614" width="11" style="86" customWidth="1"/>
    <col min="4615" max="4864" width="9.140625" style="86"/>
    <col min="4865" max="4865" width="6.42578125" style="86" customWidth="1"/>
    <col min="4866" max="4866" width="13.5703125" style="86" customWidth="1"/>
    <col min="4867" max="4867" width="50.28515625" style="86" customWidth="1"/>
    <col min="4868" max="4868" width="9" style="86" customWidth="1"/>
    <col min="4869" max="4870" width="11" style="86" customWidth="1"/>
    <col min="4871" max="5120" width="9.140625" style="86"/>
    <col min="5121" max="5121" width="6.42578125" style="86" customWidth="1"/>
    <col min="5122" max="5122" width="13.5703125" style="86" customWidth="1"/>
    <col min="5123" max="5123" width="50.28515625" style="86" customWidth="1"/>
    <col min="5124" max="5124" width="9" style="86" customWidth="1"/>
    <col min="5125" max="5126" width="11" style="86" customWidth="1"/>
    <col min="5127" max="5376" width="9.140625" style="86"/>
    <col min="5377" max="5377" width="6.42578125" style="86" customWidth="1"/>
    <col min="5378" max="5378" width="13.5703125" style="86" customWidth="1"/>
    <col min="5379" max="5379" width="50.28515625" style="86" customWidth="1"/>
    <col min="5380" max="5380" width="9" style="86" customWidth="1"/>
    <col min="5381" max="5382" width="11" style="86" customWidth="1"/>
    <col min="5383" max="5632" width="9.140625" style="86"/>
    <col min="5633" max="5633" width="6.42578125" style="86" customWidth="1"/>
    <col min="5634" max="5634" width="13.5703125" style="86" customWidth="1"/>
    <col min="5635" max="5635" width="50.28515625" style="86" customWidth="1"/>
    <col min="5636" max="5636" width="9" style="86" customWidth="1"/>
    <col min="5637" max="5638" width="11" style="86" customWidth="1"/>
    <col min="5639" max="5888" width="9.140625" style="86"/>
    <col min="5889" max="5889" width="6.42578125" style="86" customWidth="1"/>
    <col min="5890" max="5890" width="13.5703125" style="86" customWidth="1"/>
    <col min="5891" max="5891" width="50.28515625" style="86" customWidth="1"/>
    <col min="5892" max="5892" width="9" style="86" customWidth="1"/>
    <col min="5893" max="5894" width="11" style="86" customWidth="1"/>
    <col min="5895" max="6144" width="9.140625" style="86"/>
    <col min="6145" max="6145" width="6.42578125" style="86" customWidth="1"/>
    <col min="6146" max="6146" width="13.5703125" style="86" customWidth="1"/>
    <col min="6147" max="6147" width="50.28515625" style="86" customWidth="1"/>
    <col min="6148" max="6148" width="9" style="86" customWidth="1"/>
    <col min="6149" max="6150" width="11" style="86" customWidth="1"/>
    <col min="6151" max="6400" width="9.140625" style="86"/>
    <col min="6401" max="6401" width="6.42578125" style="86" customWidth="1"/>
    <col min="6402" max="6402" width="13.5703125" style="86" customWidth="1"/>
    <col min="6403" max="6403" width="50.28515625" style="86" customWidth="1"/>
    <col min="6404" max="6404" width="9" style="86" customWidth="1"/>
    <col min="6405" max="6406" width="11" style="86" customWidth="1"/>
    <col min="6407" max="6656" width="9.140625" style="86"/>
    <col min="6657" max="6657" width="6.42578125" style="86" customWidth="1"/>
    <col min="6658" max="6658" width="13.5703125" style="86" customWidth="1"/>
    <col min="6659" max="6659" width="50.28515625" style="86" customWidth="1"/>
    <col min="6660" max="6660" width="9" style="86" customWidth="1"/>
    <col min="6661" max="6662" width="11" style="86" customWidth="1"/>
    <col min="6663" max="6912" width="9.140625" style="86"/>
    <col min="6913" max="6913" width="6.42578125" style="86" customWidth="1"/>
    <col min="6914" max="6914" width="13.5703125" style="86" customWidth="1"/>
    <col min="6915" max="6915" width="50.28515625" style="86" customWidth="1"/>
    <col min="6916" max="6916" width="9" style="86" customWidth="1"/>
    <col min="6917" max="6918" width="11" style="86" customWidth="1"/>
    <col min="6919" max="7168" width="9.140625" style="86"/>
    <col min="7169" max="7169" width="6.42578125" style="86" customWidth="1"/>
    <col min="7170" max="7170" width="13.5703125" style="86" customWidth="1"/>
    <col min="7171" max="7171" width="50.28515625" style="86" customWidth="1"/>
    <col min="7172" max="7172" width="9" style="86" customWidth="1"/>
    <col min="7173" max="7174" width="11" style="86" customWidth="1"/>
    <col min="7175" max="7424" width="9.140625" style="86"/>
    <col min="7425" max="7425" width="6.42578125" style="86" customWidth="1"/>
    <col min="7426" max="7426" width="13.5703125" style="86" customWidth="1"/>
    <col min="7427" max="7427" width="50.28515625" style="86" customWidth="1"/>
    <col min="7428" max="7428" width="9" style="86" customWidth="1"/>
    <col min="7429" max="7430" width="11" style="86" customWidth="1"/>
    <col min="7431" max="7680" width="9.140625" style="86"/>
    <col min="7681" max="7681" width="6.42578125" style="86" customWidth="1"/>
    <col min="7682" max="7682" width="13.5703125" style="86" customWidth="1"/>
    <col min="7683" max="7683" width="50.28515625" style="86" customWidth="1"/>
    <col min="7684" max="7684" width="9" style="86" customWidth="1"/>
    <col min="7685" max="7686" width="11" style="86" customWidth="1"/>
    <col min="7687" max="7936" width="9.140625" style="86"/>
    <col min="7937" max="7937" width="6.42578125" style="86" customWidth="1"/>
    <col min="7938" max="7938" width="13.5703125" style="86" customWidth="1"/>
    <col min="7939" max="7939" width="50.28515625" style="86" customWidth="1"/>
    <col min="7940" max="7940" width="9" style="86" customWidth="1"/>
    <col min="7941" max="7942" width="11" style="86" customWidth="1"/>
    <col min="7943" max="8192" width="9.140625" style="86"/>
    <col min="8193" max="8193" width="6.42578125" style="86" customWidth="1"/>
    <col min="8194" max="8194" width="13.5703125" style="86" customWidth="1"/>
    <col min="8195" max="8195" width="50.28515625" style="86" customWidth="1"/>
    <col min="8196" max="8196" width="9" style="86" customWidth="1"/>
    <col min="8197" max="8198" width="11" style="86" customWidth="1"/>
    <col min="8199" max="8448" width="9.140625" style="86"/>
    <col min="8449" max="8449" width="6.42578125" style="86" customWidth="1"/>
    <col min="8450" max="8450" width="13.5703125" style="86" customWidth="1"/>
    <col min="8451" max="8451" width="50.28515625" style="86" customWidth="1"/>
    <col min="8452" max="8452" width="9" style="86" customWidth="1"/>
    <col min="8453" max="8454" width="11" style="86" customWidth="1"/>
    <col min="8455" max="8704" width="9.140625" style="86"/>
    <col min="8705" max="8705" width="6.42578125" style="86" customWidth="1"/>
    <col min="8706" max="8706" width="13.5703125" style="86" customWidth="1"/>
    <col min="8707" max="8707" width="50.28515625" style="86" customWidth="1"/>
    <col min="8708" max="8708" width="9" style="86" customWidth="1"/>
    <col min="8709" max="8710" width="11" style="86" customWidth="1"/>
    <col min="8711" max="8960" width="9.140625" style="86"/>
    <col min="8961" max="8961" width="6.42578125" style="86" customWidth="1"/>
    <col min="8962" max="8962" width="13.5703125" style="86" customWidth="1"/>
    <col min="8963" max="8963" width="50.28515625" style="86" customWidth="1"/>
    <col min="8964" max="8964" width="9" style="86" customWidth="1"/>
    <col min="8965" max="8966" width="11" style="86" customWidth="1"/>
    <col min="8967" max="9216" width="9.140625" style="86"/>
    <col min="9217" max="9217" width="6.42578125" style="86" customWidth="1"/>
    <col min="9218" max="9218" width="13.5703125" style="86" customWidth="1"/>
    <col min="9219" max="9219" width="50.28515625" style="86" customWidth="1"/>
    <col min="9220" max="9220" width="9" style="86" customWidth="1"/>
    <col min="9221" max="9222" width="11" style="86" customWidth="1"/>
    <col min="9223" max="9472" width="9.140625" style="86"/>
    <col min="9473" max="9473" width="6.42578125" style="86" customWidth="1"/>
    <col min="9474" max="9474" width="13.5703125" style="86" customWidth="1"/>
    <col min="9475" max="9475" width="50.28515625" style="86" customWidth="1"/>
    <col min="9476" max="9476" width="9" style="86" customWidth="1"/>
    <col min="9477" max="9478" width="11" style="86" customWidth="1"/>
    <col min="9479" max="9728" width="9.140625" style="86"/>
    <col min="9729" max="9729" width="6.42578125" style="86" customWidth="1"/>
    <col min="9730" max="9730" width="13.5703125" style="86" customWidth="1"/>
    <col min="9731" max="9731" width="50.28515625" style="86" customWidth="1"/>
    <col min="9732" max="9732" width="9" style="86" customWidth="1"/>
    <col min="9733" max="9734" width="11" style="86" customWidth="1"/>
    <col min="9735" max="9984" width="9.140625" style="86"/>
    <col min="9985" max="9985" width="6.42578125" style="86" customWidth="1"/>
    <col min="9986" max="9986" width="13.5703125" style="86" customWidth="1"/>
    <col min="9987" max="9987" width="50.28515625" style="86" customWidth="1"/>
    <col min="9988" max="9988" width="9" style="86" customWidth="1"/>
    <col min="9989" max="9990" width="11" style="86" customWidth="1"/>
    <col min="9991" max="10240" width="9.140625" style="86"/>
    <col min="10241" max="10241" width="6.42578125" style="86" customWidth="1"/>
    <col min="10242" max="10242" width="13.5703125" style="86" customWidth="1"/>
    <col min="10243" max="10243" width="50.28515625" style="86" customWidth="1"/>
    <col min="10244" max="10244" width="9" style="86" customWidth="1"/>
    <col min="10245" max="10246" width="11" style="86" customWidth="1"/>
    <col min="10247" max="10496" width="9.140625" style="86"/>
    <col min="10497" max="10497" width="6.42578125" style="86" customWidth="1"/>
    <col min="10498" max="10498" width="13.5703125" style="86" customWidth="1"/>
    <col min="10499" max="10499" width="50.28515625" style="86" customWidth="1"/>
    <col min="10500" max="10500" width="9" style="86" customWidth="1"/>
    <col min="10501" max="10502" width="11" style="86" customWidth="1"/>
    <col min="10503" max="10752" width="9.140625" style="86"/>
    <col min="10753" max="10753" width="6.42578125" style="86" customWidth="1"/>
    <col min="10754" max="10754" width="13.5703125" style="86" customWidth="1"/>
    <col min="10755" max="10755" width="50.28515625" style="86" customWidth="1"/>
    <col min="10756" max="10756" width="9" style="86" customWidth="1"/>
    <col min="10757" max="10758" width="11" style="86" customWidth="1"/>
    <col min="10759" max="11008" width="9.140625" style="86"/>
    <col min="11009" max="11009" width="6.42578125" style="86" customWidth="1"/>
    <col min="11010" max="11010" width="13.5703125" style="86" customWidth="1"/>
    <col min="11011" max="11011" width="50.28515625" style="86" customWidth="1"/>
    <col min="11012" max="11012" width="9" style="86" customWidth="1"/>
    <col min="11013" max="11014" width="11" style="86" customWidth="1"/>
    <col min="11015" max="11264" width="9.140625" style="86"/>
    <col min="11265" max="11265" width="6.42578125" style="86" customWidth="1"/>
    <col min="11266" max="11266" width="13.5703125" style="86" customWidth="1"/>
    <col min="11267" max="11267" width="50.28515625" style="86" customWidth="1"/>
    <col min="11268" max="11268" width="9" style="86" customWidth="1"/>
    <col min="11269" max="11270" width="11" style="86" customWidth="1"/>
    <col min="11271" max="11520" width="9.140625" style="86"/>
    <col min="11521" max="11521" width="6.42578125" style="86" customWidth="1"/>
    <col min="11522" max="11522" width="13.5703125" style="86" customWidth="1"/>
    <col min="11523" max="11523" width="50.28515625" style="86" customWidth="1"/>
    <col min="11524" max="11524" width="9" style="86" customWidth="1"/>
    <col min="11525" max="11526" width="11" style="86" customWidth="1"/>
    <col min="11527" max="11776" width="9.140625" style="86"/>
    <col min="11777" max="11777" width="6.42578125" style="86" customWidth="1"/>
    <col min="11778" max="11778" width="13.5703125" style="86" customWidth="1"/>
    <col min="11779" max="11779" width="50.28515625" style="86" customWidth="1"/>
    <col min="11780" max="11780" width="9" style="86" customWidth="1"/>
    <col min="11781" max="11782" width="11" style="86" customWidth="1"/>
    <col min="11783" max="12032" width="9.140625" style="86"/>
    <col min="12033" max="12033" width="6.42578125" style="86" customWidth="1"/>
    <col min="12034" max="12034" width="13.5703125" style="86" customWidth="1"/>
    <col min="12035" max="12035" width="50.28515625" style="86" customWidth="1"/>
    <col min="12036" max="12036" width="9" style="86" customWidth="1"/>
    <col min="12037" max="12038" width="11" style="86" customWidth="1"/>
    <col min="12039" max="12288" width="9.140625" style="86"/>
    <col min="12289" max="12289" width="6.42578125" style="86" customWidth="1"/>
    <col min="12290" max="12290" width="13.5703125" style="86" customWidth="1"/>
    <col min="12291" max="12291" width="50.28515625" style="86" customWidth="1"/>
    <col min="12292" max="12292" width="9" style="86" customWidth="1"/>
    <col min="12293" max="12294" width="11" style="86" customWidth="1"/>
    <col min="12295" max="12544" width="9.140625" style="86"/>
    <col min="12545" max="12545" width="6.42578125" style="86" customWidth="1"/>
    <col min="12546" max="12546" width="13.5703125" style="86" customWidth="1"/>
    <col min="12547" max="12547" width="50.28515625" style="86" customWidth="1"/>
    <col min="12548" max="12548" width="9" style="86" customWidth="1"/>
    <col min="12549" max="12550" width="11" style="86" customWidth="1"/>
    <col min="12551" max="12800" width="9.140625" style="86"/>
    <col min="12801" max="12801" width="6.42578125" style="86" customWidth="1"/>
    <col min="12802" max="12802" width="13.5703125" style="86" customWidth="1"/>
    <col min="12803" max="12803" width="50.28515625" style="86" customWidth="1"/>
    <col min="12804" max="12804" width="9" style="86" customWidth="1"/>
    <col min="12805" max="12806" width="11" style="86" customWidth="1"/>
    <col min="12807" max="13056" width="9.140625" style="86"/>
    <col min="13057" max="13057" width="6.42578125" style="86" customWidth="1"/>
    <col min="13058" max="13058" width="13.5703125" style="86" customWidth="1"/>
    <col min="13059" max="13059" width="50.28515625" style="86" customWidth="1"/>
    <col min="13060" max="13060" width="9" style="86" customWidth="1"/>
    <col min="13061" max="13062" width="11" style="86" customWidth="1"/>
    <col min="13063" max="13312" width="9.140625" style="86"/>
    <col min="13313" max="13313" width="6.42578125" style="86" customWidth="1"/>
    <col min="13314" max="13314" width="13.5703125" style="86" customWidth="1"/>
    <col min="13315" max="13315" width="50.28515625" style="86" customWidth="1"/>
    <col min="13316" max="13316" width="9" style="86" customWidth="1"/>
    <col min="13317" max="13318" width="11" style="86" customWidth="1"/>
    <col min="13319" max="13568" width="9.140625" style="86"/>
    <col min="13569" max="13569" width="6.42578125" style="86" customWidth="1"/>
    <col min="13570" max="13570" width="13.5703125" style="86" customWidth="1"/>
    <col min="13571" max="13571" width="50.28515625" style="86" customWidth="1"/>
    <col min="13572" max="13572" width="9" style="86" customWidth="1"/>
    <col min="13573" max="13574" width="11" style="86" customWidth="1"/>
    <col min="13575" max="13824" width="9.140625" style="86"/>
    <col min="13825" max="13825" width="6.42578125" style="86" customWidth="1"/>
    <col min="13826" max="13826" width="13.5703125" style="86" customWidth="1"/>
    <col min="13827" max="13827" width="50.28515625" style="86" customWidth="1"/>
    <col min="13828" max="13828" width="9" style="86" customWidth="1"/>
    <col min="13829" max="13830" width="11" style="86" customWidth="1"/>
    <col min="13831" max="14080" width="9.140625" style="86"/>
    <col min="14081" max="14081" width="6.42578125" style="86" customWidth="1"/>
    <col min="14082" max="14082" width="13.5703125" style="86" customWidth="1"/>
    <col min="14083" max="14083" width="50.28515625" style="86" customWidth="1"/>
    <col min="14084" max="14084" width="9" style="86" customWidth="1"/>
    <col min="14085" max="14086" width="11" style="86" customWidth="1"/>
    <col min="14087" max="14336" width="9.140625" style="86"/>
    <col min="14337" max="14337" width="6.42578125" style="86" customWidth="1"/>
    <col min="14338" max="14338" width="13.5703125" style="86" customWidth="1"/>
    <col min="14339" max="14339" width="50.28515625" style="86" customWidth="1"/>
    <col min="14340" max="14340" width="9" style="86" customWidth="1"/>
    <col min="14341" max="14342" width="11" style="86" customWidth="1"/>
    <col min="14343" max="14592" width="9.140625" style="86"/>
    <col min="14593" max="14593" width="6.42578125" style="86" customWidth="1"/>
    <col min="14594" max="14594" width="13.5703125" style="86" customWidth="1"/>
    <col min="14595" max="14595" width="50.28515625" style="86" customWidth="1"/>
    <col min="14596" max="14596" width="9" style="86" customWidth="1"/>
    <col min="14597" max="14598" width="11" style="86" customWidth="1"/>
    <col min="14599" max="14848" width="9.140625" style="86"/>
    <col min="14849" max="14849" width="6.42578125" style="86" customWidth="1"/>
    <col min="14850" max="14850" width="13.5703125" style="86" customWidth="1"/>
    <col min="14851" max="14851" width="50.28515625" style="86" customWidth="1"/>
    <col min="14852" max="14852" width="9" style="86" customWidth="1"/>
    <col min="14853" max="14854" width="11" style="86" customWidth="1"/>
    <col min="14855" max="15104" width="9.140625" style="86"/>
    <col min="15105" max="15105" width="6.42578125" style="86" customWidth="1"/>
    <col min="15106" max="15106" width="13.5703125" style="86" customWidth="1"/>
    <col min="15107" max="15107" width="50.28515625" style="86" customWidth="1"/>
    <col min="15108" max="15108" width="9" style="86" customWidth="1"/>
    <col min="15109" max="15110" width="11" style="86" customWidth="1"/>
    <col min="15111" max="15360" width="9.140625" style="86"/>
    <col min="15361" max="15361" width="6.42578125" style="86" customWidth="1"/>
    <col min="15362" max="15362" width="13.5703125" style="86" customWidth="1"/>
    <col min="15363" max="15363" width="50.28515625" style="86" customWidth="1"/>
    <col min="15364" max="15364" width="9" style="86" customWidth="1"/>
    <col min="15365" max="15366" width="11" style="86" customWidth="1"/>
    <col min="15367" max="15616" width="9.140625" style="86"/>
    <col min="15617" max="15617" width="6.42578125" style="86" customWidth="1"/>
    <col min="15618" max="15618" width="13.5703125" style="86" customWidth="1"/>
    <col min="15619" max="15619" width="50.28515625" style="86" customWidth="1"/>
    <col min="15620" max="15620" width="9" style="86" customWidth="1"/>
    <col min="15621" max="15622" width="11" style="86" customWidth="1"/>
    <col min="15623" max="15872" width="9.140625" style="86"/>
    <col min="15873" max="15873" width="6.42578125" style="86" customWidth="1"/>
    <col min="15874" max="15874" width="13.5703125" style="86" customWidth="1"/>
    <col min="15875" max="15875" width="50.28515625" style="86" customWidth="1"/>
    <col min="15876" max="15876" width="9" style="86" customWidth="1"/>
    <col min="15877" max="15878" width="11" style="86" customWidth="1"/>
    <col min="15879" max="16128" width="9.140625" style="86"/>
    <col min="16129" max="16129" width="6.42578125" style="86" customWidth="1"/>
    <col min="16130" max="16130" width="13.5703125" style="86" customWidth="1"/>
    <col min="16131" max="16131" width="50.28515625" style="86" customWidth="1"/>
    <col min="16132" max="16132" width="9" style="86" customWidth="1"/>
    <col min="16133" max="16134" width="11" style="86" customWidth="1"/>
    <col min="16135" max="16384" width="9.140625" style="86"/>
  </cols>
  <sheetData>
    <row r="1" spans="1:6" ht="29.25" customHeight="1" x14ac:dyDescent="0.2">
      <c r="A1" s="190" t="s">
        <v>60</v>
      </c>
      <c r="B1" s="190"/>
      <c r="C1" s="190"/>
      <c r="D1" s="190"/>
      <c r="E1" s="190"/>
      <c r="F1" s="190"/>
    </row>
    <row r="2" spans="1:6" ht="29.25" customHeight="1" x14ac:dyDescent="0.2">
      <c r="A2" s="190" t="s">
        <v>61</v>
      </c>
      <c r="B2" s="190"/>
      <c r="C2" s="190"/>
      <c r="D2" s="190"/>
      <c r="E2" s="190"/>
      <c r="F2" s="190"/>
    </row>
    <row r="3" spans="1:6" x14ac:dyDescent="0.2">
      <c r="A3" s="189"/>
      <c r="B3" s="189"/>
      <c r="C3" s="189"/>
      <c r="D3" s="189"/>
      <c r="E3" s="189"/>
      <c r="F3" s="189"/>
    </row>
    <row r="5" spans="1:6" ht="15.75" customHeight="1" x14ac:dyDescent="0.2">
      <c r="A5" s="189" t="s">
        <v>2178</v>
      </c>
      <c r="B5" s="189"/>
      <c r="C5" s="189"/>
      <c r="D5" s="189"/>
      <c r="E5" s="189"/>
      <c r="F5" s="189"/>
    </row>
    <row r="6" spans="1:6" ht="27" customHeight="1" x14ac:dyDescent="0.2">
      <c r="A6" s="189" t="s">
        <v>51</v>
      </c>
      <c r="B6" s="189"/>
      <c r="C6" s="189"/>
      <c r="D6" s="189"/>
      <c r="E6" s="189"/>
      <c r="F6" s="189"/>
    </row>
    <row r="7" spans="1:6" x14ac:dyDescent="0.2">
      <c r="A7" s="195"/>
      <c r="B7" s="195"/>
      <c r="C7" s="195"/>
      <c r="D7" s="195"/>
      <c r="E7" s="195"/>
      <c r="F7" s="195"/>
    </row>
    <row r="8" spans="1:6" x14ac:dyDescent="0.2">
      <c r="A8" s="189"/>
      <c r="B8" s="189"/>
      <c r="C8" s="189"/>
      <c r="D8" s="189"/>
      <c r="E8" s="189"/>
      <c r="F8" s="189"/>
    </row>
    <row r="9" spans="1:6" ht="15.75" customHeight="1" x14ac:dyDescent="0.2">
      <c r="A9" s="190" t="s">
        <v>498</v>
      </c>
      <c r="B9" s="190"/>
      <c r="C9" s="190"/>
      <c r="D9" s="190"/>
      <c r="E9" s="190"/>
      <c r="F9" s="190"/>
    </row>
    <row r="11" spans="1:6" x14ac:dyDescent="0.2">
      <c r="A11" s="191" t="s">
        <v>62</v>
      </c>
      <c r="B11" s="191" t="s">
        <v>63</v>
      </c>
      <c r="C11" s="191" t="s">
        <v>499</v>
      </c>
      <c r="D11" s="191" t="s">
        <v>64</v>
      </c>
      <c r="E11" s="193" t="s">
        <v>65</v>
      </c>
      <c r="F11" s="194"/>
    </row>
    <row r="12" spans="1:6" x14ac:dyDescent="0.2">
      <c r="A12" s="192"/>
      <c r="B12" s="192"/>
      <c r="C12" s="192"/>
      <c r="D12" s="192"/>
      <c r="E12" s="87" t="s">
        <v>500</v>
      </c>
      <c r="F12" s="87" t="s">
        <v>501</v>
      </c>
    </row>
    <row r="13" spans="1:6" x14ac:dyDescent="0.2">
      <c r="A13" s="88">
        <v>1</v>
      </c>
      <c r="B13" s="89">
        <v>2</v>
      </c>
      <c r="C13" s="89">
        <v>3</v>
      </c>
      <c r="D13" s="89">
        <v>4</v>
      </c>
      <c r="E13" s="90">
        <v>5</v>
      </c>
      <c r="F13" s="90">
        <v>6</v>
      </c>
    </row>
    <row r="14" spans="1:6" ht="12.75" customHeight="1" x14ac:dyDescent="0.2">
      <c r="A14" s="198"/>
      <c r="B14" s="199"/>
      <c r="C14" s="199"/>
      <c r="D14" s="199"/>
      <c r="E14" s="199"/>
      <c r="F14" s="200"/>
    </row>
    <row r="15" spans="1:6" ht="12.75" customHeight="1" x14ac:dyDescent="0.2">
      <c r="A15" s="198" t="s">
        <v>2179</v>
      </c>
      <c r="B15" s="199"/>
      <c r="C15" s="199"/>
      <c r="D15" s="199"/>
      <c r="E15" s="199"/>
      <c r="F15" s="200"/>
    </row>
    <row r="16" spans="1:6" ht="22.5" x14ac:dyDescent="0.2">
      <c r="A16" s="91" t="s">
        <v>66</v>
      </c>
      <c r="B16" s="92" t="s">
        <v>2180</v>
      </c>
      <c r="C16" s="93" t="s">
        <v>2181</v>
      </c>
      <c r="D16" s="92" t="s">
        <v>875</v>
      </c>
      <c r="E16" s="196" t="s">
        <v>564</v>
      </c>
      <c r="F16" s="197"/>
    </row>
    <row r="17" spans="1:6" x14ac:dyDescent="0.2">
      <c r="A17" s="94" t="s">
        <v>506</v>
      </c>
      <c r="B17" s="95" t="s">
        <v>67</v>
      </c>
      <c r="C17" s="96" t="s">
        <v>507</v>
      </c>
      <c r="D17" s="95" t="s">
        <v>68</v>
      </c>
      <c r="E17" s="97" t="s">
        <v>2182</v>
      </c>
      <c r="F17" s="97" t="s">
        <v>2183</v>
      </c>
    </row>
    <row r="18" spans="1:6" x14ac:dyDescent="0.2">
      <c r="A18" s="94" t="s">
        <v>510</v>
      </c>
      <c r="B18" s="95" t="s">
        <v>119</v>
      </c>
      <c r="C18" s="96" t="s">
        <v>120</v>
      </c>
      <c r="D18" s="95" t="s">
        <v>71</v>
      </c>
      <c r="E18" s="97" t="s">
        <v>2184</v>
      </c>
      <c r="F18" s="97" t="s">
        <v>2185</v>
      </c>
    </row>
    <row r="19" spans="1:6" x14ac:dyDescent="0.2">
      <c r="A19" s="94" t="s">
        <v>513</v>
      </c>
      <c r="B19" s="95" t="s">
        <v>125</v>
      </c>
      <c r="C19" s="96" t="s">
        <v>126</v>
      </c>
      <c r="D19" s="95" t="s">
        <v>71</v>
      </c>
      <c r="E19" s="97" t="s">
        <v>2186</v>
      </c>
      <c r="F19" s="97" t="s">
        <v>2187</v>
      </c>
    </row>
    <row r="20" spans="1:6" x14ac:dyDescent="0.2">
      <c r="A20" s="94" t="s">
        <v>516</v>
      </c>
      <c r="B20" s="95" t="s">
        <v>214</v>
      </c>
      <c r="C20" s="96" t="s">
        <v>212</v>
      </c>
      <c r="D20" s="95" t="s">
        <v>206</v>
      </c>
      <c r="E20" s="97" t="s">
        <v>2188</v>
      </c>
      <c r="F20" s="97" t="s">
        <v>899</v>
      </c>
    </row>
    <row r="21" spans="1:6" ht="22.5" x14ac:dyDescent="0.2">
      <c r="A21" s="94" t="s">
        <v>1909</v>
      </c>
      <c r="B21" s="95" t="s">
        <v>2123</v>
      </c>
      <c r="C21" s="96" t="s">
        <v>2124</v>
      </c>
      <c r="D21" s="95" t="s">
        <v>144</v>
      </c>
      <c r="E21" s="97" t="s">
        <v>2189</v>
      </c>
      <c r="F21" s="97" t="s">
        <v>2190</v>
      </c>
    </row>
    <row r="22" spans="1:6" x14ac:dyDescent="0.2">
      <c r="A22" s="94" t="s">
        <v>1910</v>
      </c>
      <c r="B22" s="95" t="s">
        <v>351</v>
      </c>
      <c r="C22" s="96" t="s">
        <v>352</v>
      </c>
      <c r="D22" s="95" t="s">
        <v>206</v>
      </c>
      <c r="E22" s="97" t="s">
        <v>1150</v>
      </c>
      <c r="F22" s="97" t="s">
        <v>2191</v>
      </c>
    </row>
    <row r="23" spans="1:6" ht="22.5" x14ac:dyDescent="0.2">
      <c r="A23" s="91" t="s">
        <v>72</v>
      </c>
      <c r="B23" s="92" t="s">
        <v>2132</v>
      </c>
      <c r="C23" s="93" t="s">
        <v>2133</v>
      </c>
      <c r="D23" s="92" t="s">
        <v>148</v>
      </c>
      <c r="E23" s="196" t="s">
        <v>103</v>
      </c>
      <c r="F23" s="197"/>
    </row>
    <row r="24" spans="1:6" ht="22.5" x14ac:dyDescent="0.2">
      <c r="A24" s="91" t="s">
        <v>75</v>
      </c>
      <c r="B24" s="92" t="s">
        <v>2192</v>
      </c>
      <c r="C24" s="93" t="s">
        <v>2193</v>
      </c>
      <c r="D24" s="92" t="s">
        <v>875</v>
      </c>
      <c r="E24" s="196" t="s">
        <v>1145</v>
      </c>
      <c r="F24" s="197"/>
    </row>
    <row r="25" spans="1:6" x14ac:dyDescent="0.2">
      <c r="A25" s="94" t="s">
        <v>2</v>
      </c>
      <c r="B25" s="95" t="s">
        <v>67</v>
      </c>
      <c r="C25" s="96" t="s">
        <v>507</v>
      </c>
      <c r="D25" s="95" t="s">
        <v>68</v>
      </c>
      <c r="E25" s="97" t="s">
        <v>2194</v>
      </c>
      <c r="F25" s="97" t="s">
        <v>2195</v>
      </c>
    </row>
    <row r="26" spans="1:6" x14ac:dyDescent="0.2">
      <c r="A26" s="94" t="s">
        <v>3</v>
      </c>
      <c r="B26" s="95" t="s">
        <v>1844</v>
      </c>
      <c r="C26" s="96" t="s">
        <v>1845</v>
      </c>
      <c r="D26" s="95" t="s">
        <v>71</v>
      </c>
      <c r="E26" s="97" t="s">
        <v>2196</v>
      </c>
      <c r="F26" s="97" t="s">
        <v>2197</v>
      </c>
    </row>
    <row r="27" spans="1:6" x14ac:dyDescent="0.2">
      <c r="A27" s="94" t="s">
        <v>2198</v>
      </c>
      <c r="B27" s="95" t="s">
        <v>119</v>
      </c>
      <c r="C27" s="96" t="s">
        <v>120</v>
      </c>
      <c r="D27" s="95" t="s">
        <v>71</v>
      </c>
      <c r="E27" s="97" t="s">
        <v>629</v>
      </c>
      <c r="F27" s="97" t="s">
        <v>2199</v>
      </c>
    </row>
    <row r="28" spans="1:6" x14ac:dyDescent="0.2">
      <c r="A28" s="94" t="s">
        <v>2200</v>
      </c>
      <c r="B28" s="95" t="s">
        <v>214</v>
      </c>
      <c r="C28" s="96" t="s">
        <v>212</v>
      </c>
      <c r="D28" s="95" t="s">
        <v>206</v>
      </c>
      <c r="E28" s="97" t="s">
        <v>1940</v>
      </c>
      <c r="F28" s="97" t="s">
        <v>2201</v>
      </c>
    </row>
    <row r="29" spans="1:6" ht="22.5" x14ac:dyDescent="0.2">
      <c r="A29" s="91" t="s">
        <v>78</v>
      </c>
      <c r="B29" s="92" t="s">
        <v>2012</v>
      </c>
      <c r="C29" s="93" t="s">
        <v>2013</v>
      </c>
      <c r="D29" s="92" t="s">
        <v>148</v>
      </c>
      <c r="E29" s="196" t="s">
        <v>234</v>
      </c>
      <c r="F29" s="197"/>
    </row>
    <row r="30" spans="1:6" ht="22.5" x14ac:dyDescent="0.2">
      <c r="A30" s="91" t="s">
        <v>81</v>
      </c>
      <c r="B30" s="92" t="s">
        <v>1926</v>
      </c>
      <c r="C30" s="93" t="s">
        <v>2202</v>
      </c>
      <c r="D30" s="92" t="s">
        <v>875</v>
      </c>
      <c r="E30" s="196" t="s">
        <v>525</v>
      </c>
      <c r="F30" s="197"/>
    </row>
    <row r="31" spans="1:6" x14ac:dyDescent="0.2">
      <c r="A31" s="94" t="s">
        <v>6</v>
      </c>
      <c r="B31" s="95" t="s">
        <v>67</v>
      </c>
      <c r="C31" s="96" t="s">
        <v>507</v>
      </c>
      <c r="D31" s="95" t="s">
        <v>68</v>
      </c>
      <c r="E31" s="97" t="s">
        <v>1928</v>
      </c>
      <c r="F31" s="97" t="s">
        <v>2203</v>
      </c>
    </row>
    <row r="32" spans="1:6" x14ac:dyDescent="0.2">
      <c r="A32" s="94" t="s">
        <v>7</v>
      </c>
      <c r="B32" s="95" t="s">
        <v>1844</v>
      </c>
      <c r="C32" s="96" t="s">
        <v>1845</v>
      </c>
      <c r="D32" s="95" t="s">
        <v>71</v>
      </c>
      <c r="E32" s="97" t="s">
        <v>1930</v>
      </c>
      <c r="F32" s="97" t="s">
        <v>2204</v>
      </c>
    </row>
    <row r="33" spans="1:6" x14ac:dyDescent="0.2">
      <c r="A33" s="94" t="s">
        <v>563</v>
      </c>
      <c r="B33" s="95" t="s">
        <v>119</v>
      </c>
      <c r="C33" s="96" t="s">
        <v>120</v>
      </c>
      <c r="D33" s="95" t="s">
        <v>71</v>
      </c>
      <c r="E33" s="97" t="s">
        <v>629</v>
      </c>
      <c r="F33" s="97" t="s">
        <v>2205</v>
      </c>
    </row>
    <row r="34" spans="1:6" x14ac:dyDescent="0.2">
      <c r="A34" s="94" t="s">
        <v>566</v>
      </c>
      <c r="B34" s="95" t="s">
        <v>214</v>
      </c>
      <c r="C34" s="96" t="s">
        <v>212</v>
      </c>
      <c r="D34" s="95" t="s">
        <v>206</v>
      </c>
      <c r="E34" s="97" t="s">
        <v>1933</v>
      </c>
      <c r="F34" s="97" t="s">
        <v>2206</v>
      </c>
    </row>
    <row r="35" spans="1:6" ht="22.5" x14ac:dyDescent="0.2">
      <c r="A35" s="91" t="s">
        <v>84</v>
      </c>
      <c r="B35" s="92" t="s">
        <v>2014</v>
      </c>
      <c r="C35" s="93" t="s">
        <v>2015</v>
      </c>
      <c r="D35" s="92" t="s">
        <v>148</v>
      </c>
      <c r="E35" s="196" t="s">
        <v>200</v>
      </c>
      <c r="F35" s="197"/>
    </row>
    <row r="36" spans="1:6" ht="33.75" x14ac:dyDescent="0.2">
      <c r="A36" s="91" t="s">
        <v>87</v>
      </c>
      <c r="B36" s="92" t="s">
        <v>2207</v>
      </c>
      <c r="C36" s="93" t="s">
        <v>2208</v>
      </c>
      <c r="D36" s="92" t="s">
        <v>875</v>
      </c>
      <c r="E36" s="196" t="s">
        <v>564</v>
      </c>
      <c r="F36" s="197"/>
    </row>
    <row r="37" spans="1:6" x14ac:dyDescent="0.2">
      <c r="A37" s="94" t="s">
        <v>622</v>
      </c>
      <c r="B37" s="95" t="s">
        <v>67</v>
      </c>
      <c r="C37" s="96" t="s">
        <v>507</v>
      </c>
      <c r="D37" s="95" t="s">
        <v>68</v>
      </c>
      <c r="E37" s="97" t="s">
        <v>2209</v>
      </c>
      <c r="F37" s="97" t="s">
        <v>2210</v>
      </c>
    </row>
    <row r="38" spans="1:6" x14ac:dyDescent="0.2">
      <c r="A38" s="94" t="s">
        <v>625</v>
      </c>
      <c r="B38" s="95" t="s">
        <v>1844</v>
      </c>
      <c r="C38" s="96" t="s">
        <v>1845</v>
      </c>
      <c r="D38" s="95" t="s">
        <v>71</v>
      </c>
      <c r="E38" s="97" t="s">
        <v>2211</v>
      </c>
      <c r="F38" s="97" t="s">
        <v>2212</v>
      </c>
    </row>
    <row r="39" spans="1:6" x14ac:dyDescent="0.2">
      <c r="A39" s="94" t="s">
        <v>628</v>
      </c>
      <c r="B39" s="95" t="s">
        <v>119</v>
      </c>
      <c r="C39" s="96" t="s">
        <v>120</v>
      </c>
      <c r="D39" s="95" t="s">
        <v>71</v>
      </c>
      <c r="E39" s="97" t="s">
        <v>629</v>
      </c>
      <c r="F39" s="97" t="s">
        <v>2213</v>
      </c>
    </row>
    <row r="40" spans="1:6" x14ac:dyDescent="0.2">
      <c r="A40" s="94" t="s">
        <v>631</v>
      </c>
      <c r="B40" s="95" t="s">
        <v>214</v>
      </c>
      <c r="C40" s="96" t="s">
        <v>212</v>
      </c>
      <c r="D40" s="95" t="s">
        <v>206</v>
      </c>
      <c r="E40" s="97" t="s">
        <v>2214</v>
      </c>
      <c r="F40" s="97" t="s">
        <v>2215</v>
      </c>
    </row>
    <row r="41" spans="1:6" ht="22.5" x14ac:dyDescent="0.2">
      <c r="A41" s="91" t="s">
        <v>90</v>
      </c>
      <c r="B41" s="92" t="s">
        <v>2129</v>
      </c>
      <c r="C41" s="93" t="s">
        <v>2130</v>
      </c>
      <c r="D41" s="92" t="s">
        <v>148</v>
      </c>
      <c r="E41" s="196" t="s">
        <v>103</v>
      </c>
      <c r="F41" s="197"/>
    </row>
    <row r="42" spans="1:6" ht="33.75" x14ac:dyDescent="0.2">
      <c r="A42" s="91" t="s">
        <v>93</v>
      </c>
      <c r="B42" s="92" t="s">
        <v>1943</v>
      </c>
      <c r="C42" s="93" t="s">
        <v>1944</v>
      </c>
      <c r="D42" s="92" t="s">
        <v>875</v>
      </c>
      <c r="E42" s="196" t="s">
        <v>2216</v>
      </c>
      <c r="F42" s="197"/>
    </row>
    <row r="43" spans="1:6" x14ac:dyDescent="0.2">
      <c r="A43" s="94" t="s">
        <v>674</v>
      </c>
      <c r="B43" s="95" t="s">
        <v>67</v>
      </c>
      <c r="C43" s="96" t="s">
        <v>507</v>
      </c>
      <c r="D43" s="95" t="s">
        <v>68</v>
      </c>
      <c r="E43" s="97" t="s">
        <v>1946</v>
      </c>
      <c r="F43" s="97" t="s">
        <v>2217</v>
      </c>
    </row>
    <row r="44" spans="1:6" ht="33.75" x14ac:dyDescent="0.2">
      <c r="A44" s="94" t="s">
        <v>676</v>
      </c>
      <c r="B44" s="95" t="s">
        <v>1846</v>
      </c>
      <c r="C44" s="96" t="s">
        <v>1847</v>
      </c>
      <c r="D44" s="95" t="s">
        <v>71</v>
      </c>
      <c r="E44" s="97" t="s">
        <v>913</v>
      </c>
      <c r="F44" s="97" t="s">
        <v>2218</v>
      </c>
    </row>
    <row r="45" spans="1:6" x14ac:dyDescent="0.2">
      <c r="A45" s="94" t="s">
        <v>678</v>
      </c>
      <c r="B45" s="95" t="s">
        <v>214</v>
      </c>
      <c r="C45" s="96" t="s">
        <v>212</v>
      </c>
      <c r="D45" s="95" t="s">
        <v>206</v>
      </c>
      <c r="E45" s="97" t="s">
        <v>66</v>
      </c>
      <c r="F45" s="97" t="s">
        <v>2216</v>
      </c>
    </row>
    <row r="46" spans="1:6" ht="12.75" customHeight="1" x14ac:dyDescent="0.2">
      <c r="A46" s="198"/>
      <c r="B46" s="199"/>
      <c r="C46" s="199"/>
      <c r="D46" s="199"/>
      <c r="E46" s="199"/>
      <c r="F46" s="200"/>
    </row>
    <row r="47" spans="1:6" ht="12.75" customHeight="1" x14ac:dyDescent="0.2">
      <c r="A47" s="198" t="s">
        <v>2219</v>
      </c>
      <c r="B47" s="199"/>
      <c r="C47" s="199"/>
      <c r="D47" s="199"/>
      <c r="E47" s="199"/>
      <c r="F47" s="200"/>
    </row>
    <row r="48" spans="1:6" ht="22.5" x14ac:dyDescent="0.2">
      <c r="A48" s="91" t="s">
        <v>96</v>
      </c>
      <c r="B48" s="92" t="s">
        <v>2220</v>
      </c>
      <c r="C48" s="93" t="s">
        <v>2221</v>
      </c>
      <c r="D48" s="92" t="s">
        <v>151</v>
      </c>
      <c r="E48" s="196" t="s">
        <v>66</v>
      </c>
      <c r="F48" s="197"/>
    </row>
    <row r="49" spans="1:6" x14ac:dyDescent="0.2">
      <c r="A49" s="94" t="s">
        <v>694</v>
      </c>
      <c r="B49" s="95" t="s">
        <v>67</v>
      </c>
      <c r="C49" s="96" t="s">
        <v>507</v>
      </c>
      <c r="D49" s="95" t="s">
        <v>68</v>
      </c>
      <c r="E49" s="97" t="s">
        <v>2222</v>
      </c>
      <c r="F49" s="97" t="s">
        <v>2222</v>
      </c>
    </row>
    <row r="50" spans="1:6" ht="22.5" x14ac:dyDescent="0.2">
      <c r="A50" s="94" t="s">
        <v>696</v>
      </c>
      <c r="B50" s="95" t="s">
        <v>110</v>
      </c>
      <c r="C50" s="96" t="s">
        <v>111</v>
      </c>
      <c r="D50" s="95" t="s">
        <v>71</v>
      </c>
      <c r="E50" s="97" t="s">
        <v>1150</v>
      </c>
      <c r="F50" s="97" t="s">
        <v>1150</v>
      </c>
    </row>
    <row r="51" spans="1:6" x14ac:dyDescent="0.2">
      <c r="A51" s="94" t="s">
        <v>698</v>
      </c>
      <c r="B51" s="95" t="s">
        <v>1880</v>
      </c>
      <c r="C51" s="96" t="s">
        <v>1881</v>
      </c>
      <c r="D51" s="95" t="s">
        <v>144</v>
      </c>
      <c r="E51" s="97" t="s">
        <v>2223</v>
      </c>
      <c r="F51" s="97" t="s">
        <v>2223</v>
      </c>
    </row>
    <row r="52" spans="1:6" x14ac:dyDescent="0.2">
      <c r="A52" s="94" t="s">
        <v>700</v>
      </c>
      <c r="B52" s="95" t="s">
        <v>2141</v>
      </c>
      <c r="C52" s="96" t="s">
        <v>2142</v>
      </c>
      <c r="D52" s="95" t="s">
        <v>151</v>
      </c>
      <c r="E52" s="97" t="s">
        <v>72</v>
      </c>
      <c r="F52" s="97" t="s">
        <v>72</v>
      </c>
    </row>
    <row r="53" spans="1:6" ht="22.5" x14ac:dyDescent="0.2">
      <c r="A53" s="94" t="s">
        <v>702</v>
      </c>
      <c r="B53" s="95" t="s">
        <v>2145</v>
      </c>
      <c r="C53" s="96" t="s">
        <v>2146</v>
      </c>
      <c r="D53" s="95" t="s">
        <v>144</v>
      </c>
      <c r="E53" s="97" t="s">
        <v>2224</v>
      </c>
      <c r="F53" s="97" t="s">
        <v>2224</v>
      </c>
    </row>
    <row r="54" spans="1:6" ht="22.5" x14ac:dyDescent="0.2">
      <c r="A54" s="94" t="s">
        <v>704</v>
      </c>
      <c r="B54" s="95" t="s">
        <v>2164</v>
      </c>
      <c r="C54" s="96" t="s">
        <v>2165</v>
      </c>
      <c r="D54" s="95" t="s">
        <v>218</v>
      </c>
      <c r="E54" s="97" t="s">
        <v>1354</v>
      </c>
      <c r="F54" s="97" t="s">
        <v>1354</v>
      </c>
    </row>
    <row r="55" spans="1:6" x14ac:dyDescent="0.2">
      <c r="A55" s="91" t="s">
        <v>99</v>
      </c>
      <c r="B55" s="92" t="s">
        <v>2016</v>
      </c>
      <c r="C55" s="93" t="s">
        <v>2017</v>
      </c>
      <c r="D55" s="92" t="s">
        <v>151</v>
      </c>
      <c r="E55" s="196" t="s">
        <v>66</v>
      </c>
      <c r="F55" s="197"/>
    </row>
    <row r="56" spans="1:6" ht="22.5" x14ac:dyDescent="0.2">
      <c r="A56" s="91" t="s">
        <v>103</v>
      </c>
      <c r="B56" s="92" t="s">
        <v>2220</v>
      </c>
      <c r="C56" s="93" t="s">
        <v>2225</v>
      </c>
      <c r="D56" s="92" t="s">
        <v>151</v>
      </c>
      <c r="E56" s="196" t="s">
        <v>72</v>
      </c>
      <c r="F56" s="197"/>
    </row>
    <row r="57" spans="1:6" x14ac:dyDescent="0.2">
      <c r="A57" s="94" t="s">
        <v>732</v>
      </c>
      <c r="B57" s="95" t="s">
        <v>67</v>
      </c>
      <c r="C57" s="96" t="s">
        <v>507</v>
      </c>
      <c r="D57" s="95" t="s">
        <v>68</v>
      </c>
      <c r="E57" s="97" t="s">
        <v>2222</v>
      </c>
      <c r="F57" s="97" t="s">
        <v>2226</v>
      </c>
    </row>
    <row r="58" spans="1:6" ht="22.5" x14ac:dyDescent="0.2">
      <c r="A58" s="94" t="s">
        <v>734</v>
      </c>
      <c r="B58" s="95" t="s">
        <v>110</v>
      </c>
      <c r="C58" s="96" t="s">
        <v>111</v>
      </c>
      <c r="D58" s="95" t="s">
        <v>71</v>
      </c>
      <c r="E58" s="97" t="s">
        <v>1150</v>
      </c>
      <c r="F58" s="97" t="s">
        <v>2227</v>
      </c>
    </row>
    <row r="59" spans="1:6" x14ac:dyDescent="0.2">
      <c r="A59" s="91" t="s">
        <v>106</v>
      </c>
      <c r="B59" s="92" t="s">
        <v>2153</v>
      </c>
      <c r="C59" s="93" t="s">
        <v>2154</v>
      </c>
      <c r="D59" s="92" t="s">
        <v>151</v>
      </c>
      <c r="E59" s="196" t="s">
        <v>72</v>
      </c>
      <c r="F59" s="197"/>
    </row>
    <row r="60" spans="1:6" x14ac:dyDescent="0.2">
      <c r="A60" s="91" t="s">
        <v>109</v>
      </c>
      <c r="B60" s="92" t="s">
        <v>2018</v>
      </c>
      <c r="C60" s="93" t="s">
        <v>2019</v>
      </c>
      <c r="D60" s="92" t="s">
        <v>151</v>
      </c>
      <c r="E60" s="196" t="s">
        <v>66</v>
      </c>
      <c r="F60" s="197"/>
    </row>
    <row r="61" spans="1:6" ht="22.5" x14ac:dyDescent="0.2">
      <c r="A61" s="91" t="s">
        <v>112</v>
      </c>
      <c r="B61" s="92" t="s">
        <v>2020</v>
      </c>
      <c r="C61" s="93" t="s">
        <v>2021</v>
      </c>
      <c r="D61" s="92" t="s">
        <v>151</v>
      </c>
      <c r="E61" s="196" t="s">
        <v>78</v>
      </c>
      <c r="F61" s="197"/>
    </row>
    <row r="62" spans="1:6" x14ac:dyDescent="0.2">
      <c r="A62" s="91" t="s">
        <v>115</v>
      </c>
      <c r="B62" s="92" t="s">
        <v>2022</v>
      </c>
      <c r="C62" s="93" t="s">
        <v>2023</v>
      </c>
      <c r="D62" s="92" t="s">
        <v>151</v>
      </c>
      <c r="E62" s="196" t="s">
        <v>81</v>
      </c>
      <c r="F62" s="197"/>
    </row>
    <row r="63" spans="1:6" x14ac:dyDescent="0.2">
      <c r="A63" s="91" t="s">
        <v>118</v>
      </c>
      <c r="B63" s="92" t="s">
        <v>2024</v>
      </c>
      <c r="C63" s="93" t="s">
        <v>2025</v>
      </c>
      <c r="D63" s="92" t="s">
        <v>151</v>
      </c>
      <c r="E63" s="196" t="s">
        <v>87</v>
      </c>
      <c r="F63" s="197"/>
    </row>
    <row r="64" spans="1:6" x14ac:dyDescent="0.2">
      <c r="A64" s="91" t="s">
        <v>121</v>
      </c>
      <c r="B64" s="92" t="s">
        <v>2026</v>
      </c>
      <c r="C64" s="93" t="s">
        <v>2027</v>
      </c>
      <c r="D64" s="92" t="s">
        <v>151</v>
      </c>
      <c r="E64" s="196" t="s">
        <v>66</v>
      </c>
      <c r="F64" s="197"/>
    </row>
    <row r="65" spans="1:6" ht="22.5" x14ac:dyDescent="0.2">
      <c r="A65" s="91" t="s">
        <v>124</v>
      </c>
      <c r="B65" s="92" t="s">
        <v>2028</v>
      </c>
      <c r="C65" s="93" t="s">
        <v>2228</v>
      </c>
      <c r="D65" s="92" t="s">
        <v>151</v>
      </c>
      <c r="E65" s="196" t="s">
        <v>87</v>
      </c>
      <c r="F65" s="197"/>
    </row>
    <row r="66" spans="1:6" x14ac:dyDescent="0.2">
      <c r="A66" s="91" t="s">
        <v>127</v>
      </c>
      <c r="B66" s="92" t="s">
        <v>2029</v>
      </c>
      <c r="C66" s="93" t="s">
        <v>2030</v>
      </c>
      <c r="D66" s="92" t="s">
        <v>151</v>
      </c>
      <c r="E66" s="196" t="s">
        <v>301</v>
      </c>
      <c r="F66" s="197"/>
    </row>
    <row r="67" spans="1:6" ht="22.5" x14ac:dyDescent="0.2">
      <c r="A67" s="91" t="s">
        <v>130</v>
      </c>
      <c r="B67" s="92" t="s">
        <v>2031</v>
      </c>
      <c r="C67" s="93" t="s">
        <v>2032</v>
      </c>
      <c r="D67" s="92" t="s">
        <v>151</v>
      </c>
      <c r="E67" s="196" t="s">
        <v>103</v>
      </c>
      <c r="F67" s="197"/>
    </row>
    <row r="68" spans="1:6" ht="22.5" x14ac:dyDescent="0.2">
      <c r="A68" s="91" t="s">
        <v>133</v>
      </c>
      <c r="B68" s="92" t="s">
        <v>2033</v>
      </c>
      <c r="C68" s="93" t="s">
        <v>2034</v>
      </c>
      <c r="D68" s="92" t="s">
        <v>151</v>
      </c>
      <c r="E68" s="196" t="s">
        <v>96</v>
      </c>
      <c r="F68" s="197"/>
    </row>
    <row r="69" spans="1:6" ht="22.5" x14ac:dyDescent="0.2">
      <c r="A69" s="91" t="s">
        <v>136</v>
      </c>
      <c r="B69" s="92" t="s">
        <v>2035</v>
      </c>
      <c r="C69" s="93" t="s">
        <v>2036</v>
      </c>
      <c r="D69" s="92" t="s">
        <v>151</v>
      </c>
      <c r="E69" s="196" t="s">
        <v>78</v>
      </c>
      <c r="F69" s="197"/>
    </row>
    <row r="70" spans="1:6" ht="22.5" x14ac:dyDescent="0.2">
      <c r="A70" s="91" t="s">
        <v>139</v>
      </c>
      <c r="B70" s="92" t="s">
        <v>2037</v>
      </c>
      <c r="C70" s="93" t="s">
        <v>2038</v>
      </c>
      <c r="D70" s="92" t="s">
        <v>151</v>
      </c>
      <c r="E70" s="196" t="s">
        <v>72</v>
      </c>
      <c r="F70" s="197"/>
    </row>
    <row r="71" spans="1:6" ht="22.5" x14ac:dyDescent="0.2">
      <c r="A71" s="91" t="s">
        <v>194</v>
      </c>
      <c r="B71" s="92" t="s">
        <v>2039</v>
      </c>
      <c r="C71" s="93" t="s">
        <v>2040</v>
      </c>
      <c r="D71" s="92" t="s">
        <v>151</v>
      </c>
      <c r="E71" s="196" t="s">
        <v>90</v>
      </c>
      <c r="F71" s="197"/>
    </row>
    <row r="72" spans="1:6" x14ac:dyDescent="0.2">
      <c r="A72" s="91" t="s">
        <v>197</v>
      </c>
      <c r="B72" s="92" t="s">
        <v>2041</v>
      </c>
      <c r="C72" s="93" t="s">
        <v>2042</v>
      </c>
      <c r="D72" s="92" t="s">
        <v>151</v>
      </c>
      <c r="E72" s="196" t="s">
        <v>109</v>
      </c>
      <c r="F72" s="197"/>
    </row>
    <row r="73" spans="1:6" x14ac:dyDescent="0.2">
      <c r="A73" s="91" t="s">
        <v>200</v>
      </c>
      <c r="B73" s="92" t="s">
        <v>2043</v>
      </c>
      <c r="C73" s="93" t="s">
        <v>2044</v>
      </c>
      <c r="D73" s="92" t="s">
        <v>151</v>
      </c>
      <c r="E73" s="196" t="s">
        <v>72</v>
      </c>
      <c r="F73" s="197"/>
    </row>
    <row r="74" spans="1:6" x14ac:dyDescent="0.2">
      <c r="A74" s="91" t="s">
        <v>203</v>
      </c>
      <c r="B74" s="92" t="s">
        <v>2045</v>
      </c>
      <c r="C74" s="93" t="s">
        <v>2046</v>
      </c>
      <c r="D74" s="92" t="s">
        <v>151</v>
      </c>
      <c r="E74" s="196" t="s">
        <v>72</v>
      </c>
      <c r="F74" s="197"/>
    </row>
    <row r="75" spans="1:6" ht="22.5" x14ac:dyDescent="0.2">
      <c r="A75" s="91" t="s">
        <v>207</v>
      </c>
      <c r="B75" s="92" t="s">
        <v>2047</v>
      </c>
      <c r="C75" s="93" t="s">
        <v>2048</v>
      </c>
      <c r="D75" s="92" t="s">
        <v>151</v>
      </c>
      <c r="E75" s="196" t="s">
        <v>133</v>
      </c>
      <c r="F75" s="197"/>
    </row>
    <row r="76" spans="1:6" ht="22.5" x14ac:dyDescent="0.2">
      <c r="A76" s="91" t="s">
        <v>210</v>
      </c>
      <c r="B76" s="92" t="s">
        <v>2049</v>
      </c>
      <c r="C76" s="93" t="s">
        <v>2050</v>
      </c>
      <c r="D76" s="92" t="s">
        <v>151</v>
      </c>
      <c r="E76" s="196" t="s">
        <v>75</v>
      </c>
      <c r="F76" s="197"/>
    </row>
    <row r="77" spans="1:6" ht="22.5" x14ac:dyDescent="0.2">
      <c r="A77" s="91" t="s">
        <v>213</v>
      </c>
      <c r="B77" s="92" t="s">
        <v>2051</v>
      </c>
      <c r="C77" s="93" t="s">
        <v>2052</v>
      </c>
      <c r="D77" s="92" t="s">
        <v>151</v>
      </c>
      <c r="E77" s="196" t="s">
        <v>344</v>
      </c>
      <c r="F77" s="197"/>
    </row>
    <row r="78" spans="1:6" x14ac:dyDescent="0.2">
      <c r="A78" s="91" t="s">
        <v>215</v>
      </c>
      <c r="B78" s="92" t="s">
        <v>2053</v>
      </c>
      <c r="C78" s="93" t="s">
        <v>2229</v>
      </c>
      <c r="D78" s="92" t="s">
        <v>151</v>
      </c>
      <c r="E78" s="196" t="s">
        <v>118</v>
      </c>
      <c r="F78" s="197"/>
    </row>
    <row r="79" spans="1:6" x14ac:dyDescent="0.2">
      <c r="A79" s="91" t="s">
        <v>219</v>
      </c>
      <c r="B79" s="92" t="s">
        <v>2054</v>
      </c>
      <c r="C79" s="93" t="s">
        <v>2055</v>
      </c>
      <c r="D79" s="92" t="s">
        <v>151</v>
      </c>
      <c r="E79" s="196" t="s">
        <v>481</v>
      </c>
      <c r="F79" s="197"/>
    </row>
    <row r="80" spans="1:6" x14ac:dyDescent="0.2">
      <c r="A80" s="91" t="s">
        <v>222</v>
      </c>
      <c r="B80" s="92" t="s">
        <v>2056</v>
      </c>
      <c r="C80" s="93" t="s">
        <v>2057</v>
      </c>
      <c r="D80" s="92" t="s">
        <v>151</v>
      </c>
      <c r="E80" s="196" t="s">
        <v>332</v>
      </c>
      <c r="F80" s="197"/>
    </row>
    <row r="81" spans="1:6" x14ac:dyDescent="0.2">
      <c r="A81" s="91" t="s">
        <v>225</v>
      </c>
      <c r="B81" s="92" t="s">
        <v>2058</v>
      </c>
      <c r="C81" s="93" t="s">
        <v>2059</v>
      </c>
      <c r="D81" s="92" t="s">
        <v>151</v>
      </c>
      <c r="E81" s="196" t="s">
        <v>103</v>
      </c>
      <c r="F81" s="197"/>
    </row>
    <row r="82" spans="1:6" ht="22.5" x14ac:dyDescent="0.2">
      <c r="A82" s="91" t="s">
        <v>228</v>
      </c>
      <c r="B82" s="92" t="s">
        <v>2060</v>
      </c>
      <c r="C82" s="93" t="s">
        <v>2061</v>
      </c>
      <c r="D82" s="92" t="s">
        <v>154</v>
      </c>
      <c r="E82" s="196" t="s">
        <v>2230</v>
      </c>
      <c r="F82" s="197"/>
    </row>
    <row r="83" spans="1:6" ht="22.5" x14ac:dyDescent="0.2">
      <c r="A83" s="91" t="s">
        <v>231</v>
      </c>
      <c r="B83" s="92" t="s">
        <v>2231</v>
      </c>
      <c r="C83" s="93" t="s">
        <v>2232</v>
      </c>
      <c r="D83" s="92" t="s">
        <v>859</v>
      </c>
      <c r="E83" s="196" t="s">
        <v>2233</v>
      </c>
      <c r="F83" s="197"/>
    </row>
    <row r="84" spans="1:6" x14ac:dyDescent="0.2">
      <c r="A84" s="94" t="s">
        <v>995</v>
      </c>
      <c r="B84" s="95" t="s">
        <v>67</v>
      </c>
      <c r="C84" s="96" t="s">
        <v>507</v>
      </c>
      <c r="D84" s="95" t="s">
        <v>68</v>
      </c>
      <c r="E84" s="97" t="s">
        <v>2234</v>
      </c>
      <c r="F84" s="97" t="s">
        <v>2235</v>
      </c>
    </row>
    <row r="85" spans="1:6" ht="22.5" x14ac:dyDescent="0.2">
      <c r="A85" s="94" t="s">
        <v>998</v>
      </c>
      <c r="B85" s="95" t="s">
        <v>284</v>
      </c>
      <c r="C85" s="96" t="s">
        <v>285</v>
      </c>
      <c r="D85" s="95" t="s">
        <v>144</v>
      </c>
      <c r="E85" s="97" t="s">
        <v>2236</v>
      </c>
      <c r="F85" s="97" t="s">
        <v>2237</v>
      </c>
    </row>
    <row r="86" spans="1:6" x14ac:dyDescent="0.2">
      <c r="A86" s="94" t="s">
        <v>1001</v>
      </c>
      <c r="B86" s="95" t="s">
        <v>2121</v>
      </c>
      <c r="C86" s="96" t="s">
        <v>2122</v>
      </c>
      <c r="D86" s="95" t="s">
        <v>322</v>
      </c>
      <c r="E86" s="97" t="s">
        <v>2238</v>
      </c>
      <c r="F86" s="97" t="s">
        <v>2239</v>
      </c>
    </row>
    <row r="87" spans="1:6" ht="22.5" x14ac:dyDescent="0.2">
      <c r="A87" s="91" t="s">
        <v>234</v>
      </c>
      <c r="B87" s="92" t="s">
        <v>2240</v>
      </c>
      <c r="C87" s="93" t="s">
        <v>2241</v>
      </c>
      <c r="D87" s="92" t="s">
        <v>2242</v>
      </c>
      <c r="E87" s="196" t="s">
        <v>2243</v>
      </c>
      <c r="F87" s="197"/>
    </row>
    <row r="88" spans="1:6" x14ac:dyDescent="0.2">
      <c r="A88" s="94" t="s">
        <v>2244</v>
      </c>
      <c r="B88" s="95" t="s">
        <v>67</v>
      </c>
      <c r="C88" s="96" t="s">
        <v>507</v>
      </c>
      <c r="D88" s="95" t="s">
        <v>68</v>
      </c>
      <c r="E88" s="97" t="s">
        <v>2245</v>
      </c>
      <c r="F88" s="97" t="s">
        <v>2246</v>
      </c>
    </row>
    <row r="89" spans="1:6" x14ac:dyDescent="0.2">
      <c r="A89" s="94" t="s">
        <v>2247</v>
      </c>
      <c r="B89" s="95" t="s">
        <v>119</v>
      </c>
      <c r="C89" s="96" t="s">
        <v>120</v>
      </c>
      <c r="D89" s="95" t="s">
        <v>71</v>
      </c>
      <c r="E89" s="97" t="s">
        <v>1209</v>
      </c>
      <c r="F89" s="97" t="s">
        <v>2248</v>
      </c>
    </row>
    <row r="90" spans="1:6" ht="22.5" x14ac:dyDescent="0.2">
      <c r="A90" s="94" t="s">
        <v>2249</v>
      </c>
      <c r="B90" s="95" t="s">
        <v>2125</v>
      </c>
      <c r="C90" s="96" t="s">
        <v>2126</v>
      </c>
      <c r="D90" s="95" t="s">
        <v>144</v>
      </c>
      <c r="E90" s="97" t="s">
        <v>2250</v>
      </c>
      <c r="F90" s="97" t="s">
        <v>2190</v>
      </c>
    </row>
    <row r="91" spans="1:6" ht="22.5" x14ac:dyDescent="0.2">
      <c r="A91" s="94" t="s">
        <v>2251</v>
      </c>
      <c r="B91" s="95" t="s">
        <v>2127</v>
      </c>
      <c r="C91" s="96" t="s">
        <v>2128</v>
      </c>
      <c r="D91" s="95" t="s">
        <v>144</v>
      </c>
      <c r="E91" s="97" t="s">
        <v>2252</v>
      </c>
      <c r="F91" s="97" t="s">
        <v>2253</v>
      </c>
    </row>
    <row r="92" spans="1:6" ht="22.5" x14ac:dyDescent="0.2">
      <c r="A92" s="91" t="s">
        <v>237</v>
      </c>
      <c r="B92" s="92" t="s">
        <v>2139</v>
      </c>
      <c r="C92" s="93" t="s">
        <v>2140</v>
      </c>
      <c r="D92" s="92" t="s">
        <v>206</v>
      </c>
      <c r="E92" s="196" t="s">
        <v>2243</v>
      </c>
      <c r="F92" s="197"/>
    </row>
    <row r="93" spans="1:6" ht="22.5" x14ac:dyDescent="0.2">
      <c r="A93" s="91" t="s">
        <v>240</v>
      </c>
      <c r="B93" s="92" t="s">
        <v>2254</v>
      </c>
      <c r="C93" s="93" t="s">
        <v>2255</v>
      </c>
      <c r="D93" s="92" t="s">
        <v>859</v>
      </c>
      <c r="E93" s="196" t="s">
        <v>667</v>
      </c>
      <c r="F93" s="197"/>
    </row>
    <row r="94" spans="1:6" x14ac:dyDescent="0.2">
      <c r="A94" s="94" t="s">
        <v>2256</v>
      </c>
      <c r="B94" s="95" t="s">
        <v>67</v>
      </c>
      <c r="C94" s="96" t="s">
        <v>507</v>
      </c>
      <c r="D94" s="95" t="s">
        <v>68</v>
      </c>
      <c r="E94" s="97" t="s">
        <v>2257</v>
      </c>
      <c r="F94" s="97" t="s">
        <v>2258</v>
      </c>
    </row>
    <row r="95" spans="1:6" x14ac:dyDescent="0.2">
      <c r="A95" s="94" t="s">
        <v>2259</v>
      </c>
      <c r="B95" s="95" t="s">
        <v>119</v>
      </c>
      <c r="C95" s="96" t="s">
        <v>120</v>
      </c>
      <c r="D95" s="95" t="s">
        <v>71</v>
      </c>
      <c r="E95" s="97" t="s">
        <v>546</v>
      </c>
      <c r="F95" s="97" t="s">
        <v>2260</v>
      </c>
    </row>
    <row r="96" spans="1:6" x14ac:dyDescent="0.2">
      <c r="A96" s="94" t="s">
        <v>2261</v>
      </c>
      <c r="B96" s="95" t="s">
        <v>2136</v>
      </c>
      <c r="C96" s="96" t="s">
        <v>2137</v>
      </c>
      <c r="D96" s="95" t="s">
        <v>2138</v>
      </c>
      <c r="E96" s="97" t="s">
        <v>2262</v>
      </c>
      <c r="F96" s="97" t="s">
        <v>2263</v>
      </c>
    </row>
    <row r="97" spans="1:6" x14ac:dyDescent="0.2">
      <c r="A97" s="91" t="s">
        <v>243</v>
      </c>
      <c r="B97" s="92" t="s">
        <v>1920</v>
      </c>
      <c r="C97" s="93" t="s">
        <v>2264</v>
      </c>
      <c r="D97" s="92" t="s">
        <v>1922</v>
      </c>
      <c r="E97" s="196" t="s">
        <v>66</v>
      </c>
      <c r="F97" s="197"/>
    </row>
    <row r="98" spans="1:6" x14ac:dyDescent="0.2">
      <c r="A98" s="94" t="s">
        <v>2265</v>
      </c>
      <c r="B98" s="95" t="s">
        <v>67</v>
      </c>
      <c r="C98" s="96" t="s">
        <v>507</v>
      </c>
      <c r="D98" s="95" t="s">
        <v>68</v>
      </c>
      <c r="E98" s="97" t="s">
        <v>1923</v>
      </c>
      <c r="F98" s="97" t="s">
        <v>1923</v>
      </c>
    </row>
    <row r="99" spans="1:6" x14ac:dyDescent="0.2">
      <c r="A99" s="94" t="s">
        <v>2266</v>
      </c>
      <c r="B99" s="95" t="s">
        <v>119</v>
      </c>
      <c r="C99" s="96" t="s">
        <v>120</v>
      </c>
      <c r="D99" s="95" t="s">
        <v>71</v>
      </c>
      <c r="E99" s="97" t="s">
        <v>1924</v>
      </c>
      <c r="F99" s="97" t="s">
        <v>1924</v>
      </c>
    </row>
    <row r="100" spans="1:6" x14ac:dyDescent="0.2">
      <c r="A100" s="94" t="s">
        <v>2267</v>
      </c>
      <c r="B100" s="95" t="s">
        <v>131</v>
      </c>
      <c r="C100" s="96" t="s">
        <v>132</v>
      </c>
      <c r="D100" s="95" t="s">
        <v>71</v>
      </c>
      <c r="E100" s="97" t="s">
        <v>1925</v>
      </c>
      <c r="F100" s="97" t="s">
        <v>1925</v>
      </c>
    </row>
    <row r="101" spans="1:6" ht="22.5" x14ac:dyDescent="0.2">
      <c r="A101" s="91" t="s">
        <v>246</v>
      </c>
      <c r="B101" s="92" t="s">
        <v>2166</v>
      </c>
      <c r="C101" s="93" t="s">
        <v>2268</v>
      </c>
      <c r="D101" s="92" t="s">
        <v>196</v>
      </c>
      <c r="E101" s="196" t="s">
        <v>66</v>
      </c>
      <c r="F101" s="197"/>
    </row>
    <row r="102" spans="1:6" ht="12.75" customHeight="1" x14ac:dyDescent="0.2">
      <c r="A102" s="198"/>
      <c r="B102" s="199"/>
      <c r="C102" s="199"/>
      <c r="D102" s="199"/>
      <c r="E102" s="199"/>
      <c r="F102" s="200"/>
    </row>
    <row r="103" spans="1:6" ht="12.75" customHeight="1" x14ac:dyDescent="0.2">
      <c r="A103" s="198" t="s">
        <v>2269</v>
      </c>
      <c r="B103" s="199"/>
      <c r="C103" s="199"/>
      <c r="D103" s="199"/>
      <c r="E103" s="199"/>
      <c r="F103" s="200"/>
    </row>
    <row r="104" spans="1:6" ht="22.5" x14ac:dyDescent="0.2">
      <c r="A104" s="91" t="s">
        <v>249</v>
      </c>
      <c r="B104" s="92" t="s">
        <v>2192</v>
      </c>
      <c r="C104" s="93" t="s">
        <v>2193</v>
      </c>
      <c r="D104" s="92" t="s">
        <v>875</v>
      </c>
      <c r="E104" s="196" t="s">
        <v>629</v>
      </c>
      <c r="F104" s="197"/>
    </row>
    <row r="105" spans="1:6" x14ac:dyDescent="0.2">
      <c r="A105" s="94" t="s">
        <v>2270</v>
      </c>
      <c r="B105" s="95" t="s">
        <v>67</v>
      </c>
      <c r="C105" s="96" t="s">
        <v>507</v>
      </c>
      <c r="D105" s="95" t="s">
        <v>68</v>
      </c>
      <c r="E105" s="97" t="s">
        <v>2194</v>
      </c>
      <c r="F105" s="97" t="s">
        <v>2271</v>
      </c>
    </row>
    <row r="106" spans="1:6" x14ac:dyDescent="0.2">
      <c r="A106" s="94" t="s">
        <v>2272</v>
      </c>
      <c r="B106" s="95" t="s">
        <v>1844</v>
      </c>
      <c r="C106" s="96" t="s">
        <v>1845</v>
      </c>
      <c r="D106" s="95" t="s">
        <v>71</v>
      </c>
      <c r="E106" s="97" t="s">
        <v>2196</v>
      </c>
      <c r="F106" s="97" t="s">
        <v>2273</v>
      </c>
    </row>
    <row r="107" spans="1:6" x14ac:dyDescent="0.2">
      <c r="A107" s="94" t="s">
        <v>2274</v>
      </c>
      <c r="B107" s="95" t="s">
        <v>119</v>
      </c>
      <c r="C107" s="96" t="s">
        <v>120</v>
      </c>
      <c r="D107" s="95" t="s">
        <v>71</v>
      </c>
      <c r="E107" s="97" t="s">
        <v>629</v>
      </c>
      <c r="F107" s="97" t="s">
        <v>2275</v>
      </c>
    </row>
    <row r="108" spans="1:6" x14ac:dyDescent="0.2">
      <c r="A108" s="94" t="s">
        <v>2276</v>
      </c>
      <c r="B108" s="95" t="s">
        <v>214</v>
      </c>
      <c r="C108" s="96" t="s">
        <v>212</v>
      </c>
      <c r="D108" s="95" t="s">
        <v>206</v>
      </c>
      <c r="E108" s="97" t="s">
        <v>1940</v>
      </c>
      <c r="F108" s="97" t="s">
        <v>2277</v>
      </c>
    </row>
    <row r="109" spans="1:6" ht="22.5" x14ac:dyDescent="0.2">
      <c r="A109" s="91" t="s">
        <v>252</v>
      </c>
      <c r="B109" s="92" t="s">
        <v>2062</v>
      </c>
      <c r="C109" s="93" t="s">
        <v>2063</v>
      </c>
      <c r="D109" s="92" t="s">
        <v>148</v>
      </c>
      <c r="E109" s="196" t="s">
        <v>133</v>
      </c>
      <c r="F109" s="197"/>
    </row>
    <row r="110" spans="1:6" ht="12.75" customHeight="1" x14ac:dyDescent="0.2">
      <c r="A110" s="198"/>
      <c r="B110" s="199"/>
      <c r="C110" s="199"/>
      <c r="D110" s="199"/>
      <c r="E110" s="199"/>
      <c r="F110" s="200"/>
    </row>
    <row r="111" spans="1:6" ht="12.75" customHeight="1" x14ac:dyDescent="0.2">
      <c r="A111" s="198" t="s">
        <v>2219</v>
      </c>
      <c r="B111" s="199"/>
      <c r="C111" s="199"/>
      <c r="D111" s="199"/>
      <c r="E111" s="199"/>
      <c r="F111" s="200"/>
    </row>
    <row r="112" spans="1:6" x14ac:dyDescent="0.2">
      <c r="A112" s="91" t="s">
        <v>255</v>
      </c>
      <c r="B112" s="92" t="s">
        <v>2022</v>
      </c>
      <c r="C112" s="93" t="s">
        <v>2023</v>
      </c>
      <c r="D112" s="92" t="s">
        <v>151</v>
      </c>
      <c r="E112" s="196" t="s">
        <v>81</v>
      </c>
      <c r="F112" s="197"/>
    </row>
    <row r="113" spans="1:6" ht="22.5" x14ac:dyDescent="0.2">
      <c r="A113" s="91" t="s">
        <v>258</v>
      </c>
      <c r="B113" s="92" t="s">
        <v>2031</v>
      </c>
      <c r="C113" s="93" t="s">
        <v>2032</v>
      </c>
      <c r="D113" s="92" t="s">
        <v>151</v>
      </c>
      <c r="E113" s="196" t="s">
        <v>127</v>
      </c>
      <c r="F113" s="197"/>
    </row>
    <row r="114" spans="1:6" x14ac:dyDescent="0.2">
      <c r="A114" s="91" t="s">
        <v>261</v>
      </c>
      <c r="B114" s="92" t="s">
        <v>2041</v>
      </c>
      <c r="C114" s="93" t="s">
        <v>2042</v>
      </c>
      <c r="D114" s="92" t="s">
        <v>151</v>
      </c>
      <c r="E114" s="196" t="s">
        <v>90</v>
      </c>
      <c r="F114" s="197"/>
    </row>
    <row r="115" spans="1:6" x14ac:dyDescent="0.2">
      <c r="A115" s="91" t="s">
        <v>265</v>
      </c>
      <c r="B115" s="92" t="s">
        <v>2064</v>
      </c>
      <c r="C115" s="93" t="s">
        <v>2065</v>
      </c>
      <c r="D115" s="92" t="s">
        <v>151</v>
      </c>
      <c r="E115" s="196" t="s">
        <v>118</v>
      </c>
      <c r="F115" s="197"/>
    </row>
    <row r="116" spans="1:6" x14ac:dyDescent="0.2">
      <c r="A116" s="91" t="s">
        <v>268</v>
      </c>
      <c r="B116" s="92" t="s">
        <v>2278</v>
      </c>
      <c r="C116" s="93" t="s">
        <v>2279</v>
      </c>
      <c r="D116" s="92" t="s">
        <v>2280</v>
      </c>
      <c r="E116" s="196" t="s">
        <v>911</v>
      </c>
      <c r="F116" s="197"/>
    </row>
    <row r="117" spans="1:6" x14ac:dyDescent="0.2">
      <c r="A117" s="94" t="s">
        <v>1090</v>
      </c>
      <c r="B117" s="95" t="s">
        <v>67</v>
      </c>
      <c r="C117" s="96" t="s">
        <v>507</v>
      </c>
      <c r="D117" s="95" t="s">
        <v>68</v>
      </c>
      <c r="E117" s="97" t="s">
        <v>2281</v>
      </c>
      <c r="F117" s="97" t="s">
        <v>2282</v>
      </c>
    </row>
    <row r="118" spans="1:6" x14ac:dyDescent="0.2">
      <c r="A118" s="94" t="s">
        <v>1093</v>
      </c>
      <c r="B118" s="95" t="s">
        <v>119</v>
      </c>
      <c r="C118" s="96" t="s">
        <v>120</v>
      </c>
      <c r="D118" s="95" t="s">
        <v>71</v>
      </c>
      <c r="E118" s="97" t="s">
        <v>2283</v>
      </c>
      <c r="F118" s="97" t="s">
        <v>2284</v>
      </c>
    </row>
    <row r="119" spans="1:6" x14ac:dyDescent="0.2">
      <c r="A119" s="91" t="s">
        <v>271</v>
      </c>
      <c r="B119" s="92" t="s">
        <v>2167</v>
      </c>
      <c r="C119" s="93" t="s">
        <v>2168</v>
      </c>
      <c r="D119" s="92" t="s">
        <v>151</v>
      </c>
      <c r="E119" s="196" t="s">
        <v>66</v>
      </c>
      <c r="F119" s="197"/>
    </row>
    <row r="120" spans="1:6" x14ac:dyDescent="0.2">
      <c r="A120" s="91" t="s">
        <v>274</v>
      </c>
      <c r="B120" s="92" t="s">
        <v>2169</v>
      </c>
      <c r="C120" s="93" t="s">
        <v>2170</v>
      </c>
      <c r="D120" s="92" t="s">
        <v>151</v>
      </c>
      <c r="E120" s="196" t="s">
        <v>72</v>
      </c>
      <c r="F120" s="197"/>
    </row>
    <row r="121" spans="1:6" ht="12.75" customHeight="1" x14ac:dyDescent="0.2">
      <c r="A121" s="198"/>
      <c r="B121" s="199"/>
      <c r="C121" s="199"/>
      <c r="D121" s="199"/>
      <c r="E121" s="199"/>
      <c r="F121" s="200"/>
    </row>
    <row r="122" spans="1:6" ht="12.75" customHeight="1" x14ac:dyDescent="0.2">
      <c r="A122" s="198" t="s">
        <v>2285</v>
      </c>
      <c r="B122" s="199"/>
      <c r="C122" s="199"/>
      <c r="D122" s="199"/>
      <c r="E122" s="199"/>
      <c r="F122" s="200"/>
    </row>
    <row r="123" spans="1:6" ht="22.5" x14ac:dyDescent="0.2">
      <c r="A123" s="91" t="s">
        <v>277</v>
      </c>
      <c r="B123" s="92" t="s">
        <v>2286</v>
      </c>
      <c r="C123" s="93" t="s">
        <v>2287</v>
      </c>
      <c r="D123" s="92" t="s">
        <v>2288</v>
      </c>
      <c r="E123" s="196" t="s">
        <v>72</v>
      </c>
      <c r="F123" s="197"/>
    </row>
    <row r="124" spans="1:6" x14ac:dyDescent="0.2">
      <c r="A124" s="94" t="s">
        <v>1118</v>
      </c>
      <c r="B124" s="95" t="s">
        <v>67</v>
      </c>
      <c r="C124" s="96" t="s">
        <v>507</v>
      </c>
      <c r="D124" s="95" t="s">
        <v>68</v>
      </c>
      <c r="E124" s="97" t="s">
        <v>2289</v>
      </c>
      <c r="F124" s="97" t="s">
        <v>2290</v>
      </c>
    </row>
    <row r="125" spans="1:6" ht="22.5" x14ac:dyDescent="0.2">
      <c r="A125" s="94" t="s">
        <v>1121</v>
      </c>
      <c r="B125" s="95" t="s">
        <v>110</v>
      </c>
      <c r="C125" s="96" t="s">
        <v>111</v>
      </c>
      <c r="D125" s="95" t="s">
        <v>71</v>
      </c>
      <c r="E125" s="97" t="s">
        <v>930</v>
      </c>
      <c r="F125" s="97" t="s">
        <v>2291</v>
      </c>
    </row>
    <row r="126" spans="1:6" x14ac:dyDescent="0.2">
      <c r="A126" s="94" t="s">
        <v>1124</v>
      </c>
      <c r="B126" s="95" t="s">
        <v>119</v>
      </c>
      <c r="C126" s="96" t="s">
        <v>120</v>
      </c>
      <c r="D126" s="95" t="s">
        <v>71</v>
      </c>
      <c r="E126" s="97" t="s">
        <v>1444</v>
      </c>
      <c r="F126" s="97" t="s">
        <v>641</v>
      </c>
    </row>
    <row r="127" spans="1:6" ht="33.75" x14ac:dyDescent="0.2">
      <c r="A127" s="94" t="s">
        <v>1127</v>
      </c>
      <c r="B127" s="95" t="s">
        <v>2116</v>
      </c>
      <c r="C127" s="96" t="s">
        <v>2117</v>
      </c>
      <c r="D127" s="95" t="s">
        <v>144</v>
      </c>
      <c r="E127" s="97" t="s">
        <v>1303</v>
      </c>
      <c r="F127" s="97" t="s">
        <v>2292</v>
      </c>
    </row>
    <row r="128" spans="1:6" ht="22.5" x14ac:dyDescent="0.2">
      <c r="A128" s="94" t="s">
        <v>2293</v>
      </c>
      <c r="B128" s="95" t="s">
        <v>2118</v>
      </c>
      <c r="C128" s="96" t="s">
        <v>2119</v>
      </c>
      <c r="D128" s="95" t="s">
        <v>206</v>
      </c>
      <c r="E128" s="97" t="s">
        <v>2294</v>
      </c>
      <c r="F128" s="97" t="s">
        <v>2295</v>
      </c>
    </row>
    <row r="129" spans="1:6" x14ac:dyDescent="0.2">
      <c r="A129" s="94" t="s">
        <v>2296</v>
      </c>
      <c r="B129" s="95" t="s">
        <v>1880</v>
      </c>
      <c r="C129" s="96" t="s">
        <v>1881</v>
      </c>
      <c r="D129" s="95" t="s">
        <v>144</v>
      </c>
      <c r="E129" s="97" t="s">
        <v>2297</v>
      </c>
      <c r="F129" s="97" t="s">
        <v>2298</v>
      </c>
    </row>
    <row r="130" spans="1:6" ht="22.5" x14ac:dyDescent="0.2">
      <c r="A130" s="94" t="s">
        <v>2299</v>
      </c>
      <c r="B130" s="95" t="s">
        <v>1884</v>
      </c>
      <c r="C130" s="96" t="s">
        <v>1885</v>
      </c>
      <c r="D130" s="95" t="s">
        <v>322</v>
      </c>
      <c r="E130" s="97" t="s">
        <v>2300</v>
      </c>
      <c r="F130" s="97" t="s">
        <v>927</v>
      </c>
    </row>
    <row r="131" spans="1:6" ht="22.5" x14ac:dyDescent="0.2">
      <c r="A131" s="94" t="s">
        <v>2301</v>
      </c>
      <c r="B131" s="95" t="s">
        <v>2143</v>
      </c>
      <c r="C131" s="96" t="s">
        <v>2144</v>
      </c>
      <c r="D131" s="95" t="s">
        <v>144</v>
      </c>
      <c r="E131" s="97" t="s">
        <v>2302</v>
      </c>
      <c r="F131" s="97" t="s">
        <v>2303</v>
      </c>
    </row>
    <row r="132" spans="1:6" ht="22.5" x14ac:dyDescent="0.2">
      <c r="A132" s="91" t="s">
        <v>280</v>
      </c>
      <c r="B132" s="92" t="s">
        <v>2171</v>
      </c>
      <c r="C132" s="93" t="s">
        <v>2172</v>
      </c>
      <c r="D132" s="92" t="s">
        <v>196</v>
      </c>
      <c r="E132" s="196" t="s">
        <v>72</v>
      </c>
      <c r="F132" s="197"/>
    </row>
    <row r="133" spans="1:6" ht="22.5" x14ac:dyDescent="0.2">
      <c r="A133" s="91" t="s">
        <v>283</v>
      </c>
      <c r="B133" s="92" t="s">
        <v>2066</v>
      </c>
      <c r="C133" s="93" t="s">
        <v>2067</v>
      </c>
      <c r="D133" s="92" t="s">
        <v>151</v>
      </c>
      <c r="E133" s="196" t="s">
        <v>81</v>
      </c>
      <c r="F133" s="197"/>
    </row>
    <row r="134" spans="1:6" ht="22.5" x14ac:dyDescent="0.2">
      <c r="A134" s="91" t="s">
        <v>286</v>
      </c>
      <c r="B134" s="92" t="s">
        <v>2068</v>
      </c>
      <c r="C134" s="93" t="s">
        <v>2069</v>
      </c>
      <c r="D134" s="92" t="s">
        <v>151</v>
      </c>
      <c r="E134" s="196" t="s">
        <v>81</v>
      </c>
      <c r="F134" s="197"/>
    </row>
    <row r="135" spans="1:6" ht="22.5" x14ac:dyDescent="0.2">
      <c r="A135" s="91" t="s">
        <v>289</v>
      </c>
      <c r="B135" s="92" t="s">
        <v>2180</v>
      </c>
      <c r="C135" s="93" t="s">
        <v>2181</v>
      </c>
      <c r="D135" s="92" t="s">
        <v>875</v>
      </c>
      <c r="E135" s="196" t="s">
        <v>2304</v>
      </c>
      <c r="F135" s="197"/>
    </row>
    <row r="136" spans="1:6" x14ac:dyDescent="0.2">
      <c r="A136" s="94" t="s">
        <v>1170</v>
      </c>
      <c r="B136" s="95" t="s">
        <v>67</v>
      </c>
      <c r="C136" s="96" t="s">
        <v>507</v>
      </c>
      <c r="D136" s="95" t="s">
        <v>68</v>
      </c>
      <c r="E136" s="97" t="s">
        <v>2182</v>
      </c>
      <c r="F136" s="97" t="s">
        <v>2305</v>
      </c>
    </row>
    <row r="137" spans="1:6" x14ac:dyDescent="0.2">
      <c r="A137" s="94" t="s">
        <v>1173</v>
      </c>
      <c r="B137" s="95" t="s">
        <v>119</v>
      </c>
      <c r="C137" s="96" t="s">
        <v>120</v>
      </c>
      <c r="D137" s="95" t="s">
        <v>71</v>
      </c>
      <c r="E137" s="97" t="s">
        <v>2184</v>
      </c>
      <c r="F137" s="97" t="s">
        <v>2306</v>
      </c>
    </row>
    <row r="138" spans="1:6" x14ac:dyDescent="0.2">
      <c r="A138" s="94" t="s">
        <v>1176</v>
      </c>
      <c r="B138" s="95" t="s">
        <v>125</v>
      </c>
      <c r="C138" s="96" t="s">
        <v>126</v>
      </c>
      <c r="D138" s="95" t="s">
        <v>71</v>
      </c>
      <c r="E138" s="97" t="s">
        <v>2186</v>
      </c>
      <c r="F138" s="97" t="s">
        <v>2307</v>
      </c>
    </row>
    <row r="139" spans="1:6" x14ac:dyDescent="0.2">
      <c r="A139" s="94" t="s">
        <v>1179</v>
      </c>
      <c r="B139" s="95" t="s">
        <v>214</v>
      </c>
      <c r="C139" s="96" t="s">
        <v>212</v>
      </c>
      <c r="D139" s="95" t="s">
        <v>206</v>
      </c>
      <c r="E139" s="97" t="s">
        <v>2188</v>
      </c>
      <c r="F139" s="97" t="s">
        <v>2308</v>
      </c>
    </row>
    <row r="140" spans="1:6" ht="22.5" x14ac:dyDescent="0.2">
      <c r="A140" s="94" t="s">
        <v>2309</v>
      </c>
      <c r="B140" s="95" t="s">
        <v>2123</v>
      </c>
      <c r="C140" s="96" t="s">
        <v>2124</v>
      </c>
      <c r="D140" s="95" t="s">
        <v>144</v>
      </c>
      <c r="E140" s="97" t="s">
        <v>2189</v>
      </c>
      <c r="F140" s="97" t="s">
        <v>2310</v>
      </c>
    </row>
    <row r="141" spans="1:6" x14ac:dyDescent="0.2">
      <c r="A141" s="94" t="s">
        <v>2311</v>
      </c>
      <c r="B141" s="95" t="s">
        <v>351</v>
      </c>
      <c r="C141" s="96" t="s">
        <v>352</v>
      </c>
      <c r="D141" s="95" t="s">
        <v>206</v>
      </c>
      <c r="E141" s="97" t="s">
        <v>1150</v>
      </c>
      <c r="F141" s="97" t="s">
        <v>2312</v>
      </c>
    </row>
    <row r="142" spans="1:6" ht="22.5" x14ac:dyDescent="0.2">
      <c r="A142" s="91" t="s">
        <v>292</v>
      </c>
      <c r="B142" s="92" t="s">
        <v>2132</v>
      </c>
      <c r="C142" s="93" t="s">
        <v>2133</v>
      </c>
      <c r="D142" s="92" t="s">
        <v>148</v>
      </c>
      <c r="E142" s="196" t="s">
        <v>316</v>
      </c>
      <c r="F142" s="197"/>
    </row>
    <row r="143" spans="1:6" ht="22.5" x14ac:dyDescent="0.2">
      <c r="A143" s="91" t="s">
        <v>295</v>
      </c>
      <c r="B143" s="92" t="s">
        <v>2231</v>
      </c>
      <c r="C143" s="93" t="s">
        <v>2232</v>
      </c>
      <c r="D143" s="92" t="s">
        <v>859</v>
      </c>
      <c r="E143" s="196" t="s">
        <v>1094</v>
      </c>
      <c r="F143" s="197"/>
    </row>
    <row r="144" spans="1:6" x14ac:dyDescent="0.2">
      <c r="A144" s="94" t="s">
        <v>1206</v>
      </c>
      <c r="B144" s="95" t="s">
        <v>67</v>
      </c>
      <c r="C144" s="96" t="s">
        <v>507</v>
      </c>
      <c r="D144" s="95" t="s">
        <v>68</v>
      </c>
      <c r="E144" s="97" t="s">
        <v>2234</v>
      </c>
      <c r="F144" s="97" t="s">
        <v>2313</v>
      </c>
    </row>
    <row r="145" spans="1:6" ht="22.5" x14ac:dyDescent="0.2">
      <c r="A145" s="94" t="s">
        <v>2314</v>
      </c>
      <c r="B145" s="95" t="s">
        <v>284</v>
      </c>
      <c r="C145" s="96" t="s">
        <v>285</v>
      </c>
      <c r="D145" s="95" t="s">
        <v>144</v>
      </c>
      <c r="E145" s="97" t="s">
        <v>2236</v>
      </c>
      <c r="F145" s="97" t="s">
        <v>2315</v>
      </c>
    </row>
    <row r="146" spans="1:6" x14ac:dyDescent="0.2">
      <c r="A146" s="94" t="s">
        <v>2316</v>
      </c>
      <c r="B146" s="95" t="s">
        <v>2121</v>
      </c>
      <c r="C146" s="96" t="s">
        <v>2122</v>
      </c>
      <c r="D146" s="95" t="s">
        <v>322</v>
      </c>
      <c r="E146" s="97" t="s">
        <v>2238</v>
      </c>
      <c r="F146" s="97" t="s">
        <v>2317</v>
      </c>
    </row>
    <row r="147" spans="1:6" ht="22.5" x14ac:dyDescent="0.2">
      <c r="A147" s="91" t="s">
        <v>298</v>
      </c>
      <c r="B147" s="92" t="s">
        <v>2070</v>
      </c>
      <c r="C147" s="93" t="s">
        <v>2071</v>
      </c>
      <c r="D147" s="92" t="s">
        <v>151</v>
      </c>
      <c r="E147" s="196" t="s">
        <v>139</v>
      </c>
      <c r="F147" s="197"/>
    </row>
    <row r="148" spans="1:6" x14ac:dyDescent="0.2">
      <c r="A148" s="91" t="s">
        <v>301</v>
      </c>
      <c r="B148" s="92" t="s">
        <v>2072</v>
      </c>
      <c r="C148" s="93" t="s">
        <v>2073</v>
      </c>
      <c r="D148" s="92" t="s">
        <v>151</v>
      </c>
      <c r="E148" s="196" t="s">
        <v>72</v>
      </c>
      <c r="F148" s="197"/>
    </row>
    <row r="149" spans="1:6" x14ac:dyDescent="0.2">
      <c r="A149" s="91" t="s">
        <v>304</v>
      </c>
      <c r="B149" s="92" t="s">
        <v>2318</v>
      </c>
      <c r="C149" s="93" t="s">
        <v>2319</v>
      </c>
      <c r="D149" s="92" t="s">
        <v>2320</v>
      </c>
      <c r="E149" s="196" t="s">
        <v>641</v>
      </c>
      <c r="F149" s="197"/>
    </row>
    <row r="150" spans="1:6" x14ac:dyDescent="0.2">
      <c r="A150" s="94" t="s">
        <v>1222</v>
      </c>
      <c r="B150" s="95" t="s">
        <v>67</v>
      </c>
      <c r="C150" s="96" t="s">
        <v>507</v>
      </c>
      <c r="D150" s="95" t="s">
        <v>68</v>
      </c>
      <c r="E150" s="97" t="s">
        <v>2321</v>
      </c>
      <c r="F150" s="97" t="s">
        <v>2322</v>
      </c>
    </row>
    <row r="151" spans="1:6" x14ac:dyDescent="0.2">
      <c r="A151" s="94" t="s">
        <v>1224</v>
      </c>
      <c r="B151" s="95" t="s">
        <v>119</v>
      </c>
      <c r="C151" s="96" t="s">
        <v>120</v>
      </c>
      <c r="D151" s="95" t="s">
        <v>71</v>
      </c>
      <c r="E151" s="97" t="s">
        <v>2323</v>
      </c>
      <c r="F151" s="97" t="s">
        <v>2324</v>
      </c>
    </row>
    <row r="152" spans="1:6" ht="33.75" x14ac:dyDescent="0.2">
      <c r="A152" s="91" t="s">
        <v>307</v>
      </c>
      <c r="B152" s="92" t="s">
        <v>2173</v>
      </c>
      <c r="C152" s="93" t="s">
        <v>2325</v>
      </c>
      <c r="D152" s="92" t="s">
        <v>151</v>
      </c>
      <c r="E152" s="196" t="s">
        <v>84</v>
      </c>
      <c r="F152" s="197"/>
    </row>
    <row r="153" spans="1:6" x14ac:dyDescent="0.2">
      <c r="A153" s="91" t="s">
        <v>310</v>
      </c>
      <c r="B153" s="92" t="s">
        <v>2326</v>
      </c>
      <c r="C153" s="93" t="s">
        <v>2327</v>
      </c>
      <c r="D153" s="92" t="s">
        <v>2328</v>
      </c>
      <c r="E153" s="196" t="s">
        <v>99</v>
      </c>
      <c r="F153" s="197"/>
    </row>
    <row r="154" spans="1:6" x14ac:dyDescent="0.2">
      <c r="A154" s="94" t="s">
        <v>1243</v>
      </c>
      <c r="B154" s="95" t="s">
        <v>67</v>
      </c>
      <c r="C154" s="96" t="s">
        <v>507</v>
      </c>
      <c r="D154" s="95" t="s">
        <v>68</v>
      </c>
      <c r="E154" s="97" t="s">
        <v>2329</v>
      </c>
      <c r="F154" s="97" t="s">
        <v>2330</v>
      </c>
    </row>
    <row r="155" spans="1:6" x14ac:dyDescent="0.2">
      <c r="A155" s="94" t="s">
        <v>2331</v>
      </c>
      <c r="B155" s="95" t="s">
        <v>79</v>
      </c>
      <c r="C155" s="96" t="s">
        <v>80</v>
      </c>
      <c r="D155" s="95" t="s">
        <v>71</v>
      </c>
      <c r="E155" s="97" t="s">
        <v>1046</v>
      </c>
      <c r="F155" s="97" t="s">
        <v>1153</v>
      </c>
    </row>
    <row r="156" spans="1:6" x14ac:dyDescent="0.2">
      <c r="A156" s="94" t="s">
        <v>2332</v>
      </c>
      <c r="B156" s="95" t="s">
        <v>119</v>
      </c>
      <c r="C156" s="96" t="s">
        <v>120</v>
      </c>
      <c r="D156" s="95" t="s">
        <v>71</v>
      </c>
      <c r="E156" s="97" t="s">
        <v>1388</v>
      </c>
      <c r="F156" s="97" t="s">
        <v>629</v>
      </c>
    </row>
    <row r="157" spans="1:6" x14ac:dyDescent="0.2">
      <c r="A157" s="94" t="s">
        <v>2333</v>
      </c>
      <c r="B157" s="95" t="s">
        <v>2120</v>
      </c>
      <c r="C157" s="96" t="s">
        <v>465</v>
      </c>
      <c r="D157" s="95" t="s">
        <v>264</v>
      </c>
      <c r="E157" s="97" t="s">
        <v>511</v>
      </c>
      <c r="F157" s="97" t="s">
        <v>2334</v>
      </c>
    </row>
    <row r="158" spans="1:6" ht="22.5" x14ac:dyDescent="0.2">
      <c r="A158" s="91" t="s">
        <v>313</v>
      </c>
      <c r="B158" s="92" t="s">
        <v>2074</v>
      </c>
      <c r="C158" s="93" t="s">
        <v>2335</v>
      </c>
      <c r="D158" s="92" t="s">
        <v>151</v>
      </c>
      <c r="E158" s="196" t="s">
        <v>84</v>
      </c>
      <c r="F158" s="197"/>
    </row>
    <row r="159" spans="1:6" ht="33.75" x14ac:dyDescent="0.2">
      <c r="A159" s="91" t="s">
        <v>316</v>
      </c>
      <c r="B159" s="92" t="s">
        <v>2075</v>
      </c>
      <c r="C159" s="93" t="s">
        <v>2076</v>
      </c>
      <c r="D159" s="92" t="s">
        <v>196</v>
      </c>
      <c r="E159" s="196" t="s">
        <v>84</v>
      </c>
      <c r="F159" s="197"/>
    </row>
    <row r="160" spans="1:6" x14ac:dyDescent="0.2">
      <c r="A160" s="91" t="s">
        <v>319</v>
      </c>
      <c r="B160" s="92" t="s">
        <v>2174</v>
      </c>
      <c r="C160" s="93" t="s">
        <v>2175</v>
      </c>
      <c r="D160" s="92" t="s">
        <v>151</v>
      </c>
      <c r="E160" s="196" t="s">
        <v>103</v>
      </c>
      <c r="F160" s="197"/>
    </row>
    <row r="161" spans="1:6" x14ac:dyDescent="0.2">
      <c r="A161" s="91" t="s">
        <v>323</v>
      </c>
      <c r="B161" s="92" t="s">
        <v>2077</v>
      </c>
      <c r="C161" s="93" t="s">
        <v>2078</v>
      </c>
      <c r="D161" s="92" t="s">
        <v>151</v>
      </c>
      <c r="E161" s="196" t="s">
        <v>84</v>
      </c>
      <c r="F161" s="197"/>
    </row>
    <row r="162" spans="1:6" x14ac:dyDescent="0.2">
      <c r="A162" s="91" t="s">
        <v>326</v>
      </c>
      <c r="B162" s="92" t="s">
        <v>2079</v>
      </c>
      <c r="C162" s="93" t="s">
        <v>2080</v>
      </c>
      <c r="D162" s="92" t="s">
        <v>151</v>
      </c>
      <c r="E162" s="196" t="s">
        <v>84</v>
      </c>
      <c r="F162" s="197"/>
    </row>
    <row r="163" spans="1:6" x14ac:dyDescent="0.2">
      <c r="A163" s="91" t="s">
        <v>329</v>
      </c>
      <c r="B163" s="92" t="s">
        <v>2081</v>
      </c>
      <c r="C163" s="93" t="s">
        <v>2082</v>
      </c>
      <c r="D163" s="92" t="s">
        <v>151</v>
      </c>
      <c r="E163" s="196" t="s">
        <v>84</v>
      </c>
      <c r="F163" s="197"/>
    </row>
    <row r="164" spans="1:6" ht="22.5" x14ac:dyDescent="0.2">
      <c r="A164" s="91" t="s">
        <v>332</v>
      </c>
      <c r="B164" s="92" t="s">
        <v>2336</v>
      </c>
      <c r="C164" s="93" t="s">
        <v>2337</v>
      </c>
      <c r="D164" s="92" t="s">
        <v>2338</v>
      </c>
      <c r="E164" s="196" t="s">
        <v>72</v>
      </c>
      <c r="F164" s="197"/>
    </row>
    <row r="165" spans="1:6" x14ac:dyDescent="0.2">
      <c r="A165" s="94" t="s">
        <v>1284</v>
      </c>
      <c r="B165" s="95" t="s">
        <v>67</v>
      </c>
      <c r="C165" s="96" t="s">
        <v>507</v>
      </c>
      <c r="D165" s="95" t="s">
        <v>68</v>
      </c>
      <c r="E165" s="97" t="s">
        <v>1043</v>
      </c>
      <c r="F165" s="97" t="s">
        <v>1209</v>
      </c>
    </row>
    <row r="166" spans="1:6" x14ac:dyDescent="0.2">
      <c r="A166" s="94" t="s">
        <v>2339</v>
      </c>
      <c r="B166" s="95" t="s">
        <v>357</v>
      </c>
      <c r="C166" s="96" t="s">
        <v>358</v>
      </c>
      <c r="D166" s="95" t="s">
        <v>144</v>
      </c>
      <c r="E166" s="97" t="s">
        <v>2340</v>
      </c>
      <c r="F166" s="97" t="s">
        <v>2189</v>
      </c>
    </row>
    <row r="167" spans="1:6" ht="22.5" x14ac:dyDescent="0.2">
      <c r="A167" s="94" t="s">
        <v>2341</v>
      </c>
      <c r="B167" s="95" t="s">
        <v>2157</v>
      </c>
      <c r="C167" s="96" t="s">
        <v>2158</v>
      </c>
      <c r="D167" s="95" t="s">
        <v>151</v>
      </c>
      <c r="E167" s="97" t="s">
        <v>66</v>
      </c>
      <c r="F167" s="97" t="s">
        <v>72</v>
      </c>
    </row>
    <row r="168" spans="1:6" ht="22.5" x14ac:dyDescent="0.2">
      <c r="A168" s="91" t="s">
        <v>335</v>
      </c>
      <c r="B168" s="92" t="s">
        <v>2342</v>
      </c>
      <c r="C168" s="93" t="s">
        <v>2343</v>
      </c>
      <c r="D168" s="92" t="s">
        <v>191</v>
      </c>
      <c r="E168" s="196" t="s">
        <v>72</v>
      </c>
      <c r="F168" s="197"/>
    </row>
    <row r="169" spans="1:6" x14ac:dyDescent="0.2">
      <c r="A169" s="94" t="s">
        <v>1289</v>
      </c>
      <c r="B169" s="95" t="s">
        <v>67</v>
      </c>
      <c r="C169" s="96" t="s">
        <v>507</v>
      </c>
      <c r="D169" s="95" t="s">
        <v>68</v>
      </c>
      <c r="E169" s="97" t="s">
        <v>629</v>
      </c>
      <c r="F169" s="97" t="s">
        <v>1125</v>
      </c>
    </row>
    <row r="170" spans="1:6" x14ac:dyDescent="0.2">
      <c r="A170" s="94" t="s">
        <v>1291</v>
      </c>
      <c r="B170" s="95" t="s">
        <v>2155</v>
      </c>
      <c r="C170" s="96" t="s">
        <v>2156</v>
      </c>
      <c r="D170" s="95" t="s">
        <v>196</v>
      </c>
      <c r="E170" s="97" t="s">
        <v>66</v>
      </c>
      <c r="F170" s="97" t="s">
        <v>72</v>
      </c>
    </row>
    <row r="171" spans="1:6" x14ac:dyDescent="0.2">
      <c r="A171" s="91" t="s">
        <v>338</v>
      </c>
      <c r="B171" s="92" t="s">
        <v>2083</v>
      </c>
      <c r="C171" s="93" t="s">
        <v>2084</v>
      </c>
      <c r="D171" s="92" t="s">
        <v>151</v>
      </c>
      <c r="E171" s="196" t="s">
        <v>72</v>
      </c>
      <c r="F171" s="197"/>
    </row>
    <row r="172" spans="1:6" x14ac:dyDescent="0.2">
      <c r="A172" s="91" t="s">
        <v>341</v>
      </c>
      <c r="B172" s="92" t="s">
        <v>2085</v>
      </c>
      <c r="C172" s="93" t="s">
        <v>2086</v>
      </c>
      <c r="D172" s="92" t="s">
        <v>151</v>
      </c>
      <c r="E172" s="196" t="s">
        <v>72</v>
      </c>
      <c r="F172" s="197"/>
    </row>
    <row r="173" spans="1:6" x14ac:dyDescent="0.2">
      <c r="A173" s="91" t="s">
        <v>344</v>
      </c>
      <c r="B173" s="92" t="s">
        <v>2087</v>
      </c>
      <c r="C173" s="93" t="s">
        <v>2088</v>
      </c>
      <c r="D173" s="92" t="s">
        <v>322</v>
      </c>
      <c r="E173" s="196" t="s">
        <v>90</v>
      </c>
      <c r="F173" s="197"/>
    </row>
    <row r="174" spans="1:6" ht="12.75" customHeight="1" x14ac:dyDescent="0.2">
      <c r="A174" s="198"/>
      <c r="B174" s="199"/>
      <c r="C174" s="199"/>
      <c r="D174" s="199"/>
      <c r="E174" s="199"/>
      <c r="F174" s="200"/>
    </row>
    <row r="175" spans="1:6" ht="12.75" customHeight="1" x14ac:dyDescent="0.2">
      <c r="A175" s="198" t="s">
        <v>2344</v>
      </c>
      <c r="B175" s="199"/>
      <c r="C175" s="199"/>
      <c r="D175" s="199"/>
      <c r="E175" s="199"/>
      <c r="F175" s="200"/>
    </row>
    <row r="176" spans="1:6" ht="33.75" x14ac:dyDescent="0.2">
      <c r="A176" s="91" t="s">
        <v>347</v>
      </c>
      <c r="B176" s="92" t="s">
        <v>2345</v>
      </c>
      <c r="C176" s="93" t="s">
        <v>2346</v>
      </c>
      <c r="D176" s="92" t="s">
        <v>875</v>
      </c>
      <c r="E176" s="196" t="s">
        <v>517</v>
      </c>
      <c r="F176" s="197"/>
    </row>
    <row r="177" spans="1:6" x14ac:dyDescent="0.2">
      <c r="A177" s="94" t="s">
        <v>1308</v>
      </c>
      <c r="B177" s="95" t="s">
        <v>67</v>
      </c>
      <c r="C177" s="96" t="s">
        <v>507</v>
      </c>
      <c r="D177" s="95" t="s">
        <v>68</v>
      </c>
      <c r="E177" s="97" t="s">
        <v>2347</v>
      </c>
      <c r="F177" s="97" t="s">
        <v>2348</v>
      </c>
    </row>
    <row r="178" spans="1:6" x14ac:dyDescent="0.2">
      <c r="A178" s="94" t="s">
        <v>1310</v>
      </c>
      <c r="B178" s="95" t="s">
        <v>119</v>
      </c>
      <c r="C178" s="96" t="s">
        <v>120</v>
      </c>
      <c r="D178" s="95" t="s">
        <v>71</v>
      </c>
      <c r="E178" s="97" t="s">
        <v>898</v>
      </c>
      <c r="F178" s="97" t="s">
        <v>2213</v>
      </c>
    </row>
    <row r="179" spans="1:6" x14ac:dyDescent="0.2">
      <c r="A179" s="94" t="s">
        <v>1312</v>
      </c>
      <c r="B179" s="95" t="s">
        <v>214</v>
      </c>
      <c r="C179" s="96" t="s">
        <v>212</v>
      </c>
      <c r="D179" s="95" t="s">
        <v>206</v>
      </c>
      <c r="E179" s="97" t="s">
        <v>1651</v>
      </c>
      <c r="F179" s="97" t="s">
        <v>1424</v>
      </c>
    </row>
    <row r="180" spans="1:6" ht="22.5" x14ac:dyDescent="0.2">
      <c r="A180" s="94" t="s">
        <v>1314</v>
      </c>
      <c r="B180" s="95" t="s">
        <v>2134</v>
      </c>
      <c r="C180" s="96" t="s">
        <v>2135</v>
      </c>
      <c r="D180" s="95" t="s">
        <v>322</v>
      </c>
      <c r="E180" s="97" t="s">
        <v>913</v>
      </c>
      <c r="F180" s="97" t="s">
        <v>600</v>
      </c>
    </row>
    <row r="181" spans="1:6" ht="22.5" x14ac:dyDescent="0.2">
      <c r="A181" s="91" t="s">
        <v>350</v>
      </c>
      <c r="B181" s="92" t="s">
        <v>2159</v>
      </c>
      <c r="C181" s="93" t="s">
        <v>2160</v>
      </c>
      <c r="D181" s="92" t="s">
        <v>148</v>
      </c>
      <c r="E181" s="196" t="s">
        <v>139</v>
      </c>
      <c r="F181" s="197"/>
    </row>
    <row r="182" spans="1:6" ht="33.75" x14ac:dyDescent="0.2">
      <c r="A182" s="91" t="s">
        <v>353</v>
      </c>
      <c r="B182" s="92" t="s">
        <v>2349</v>
      </c>
      <c r="C182" s="93" t="s">
        <v>2350</v>
      </c>
      <c r="D182" s="92" t="s">
        <v>875</v>
      </c>
      <c r="E182" s="196" t="s">
        <v>629</v>
      </c>
      <c r="F182" s="197"/>
    </row>
    <row r="183" spans="1:6" x14ac:dyDescent="0.2">
      <c r="A183" s="94" t="s">
        <v>1317</v>
      </c>
      <c r="B183" s="95" t="s">
        <v>67</v>
      </c>
      <c r="C183" s="96" t="s">
        <v>507</v>
      </c>
      <c r="D183" s="95" t="s">
        <v>68</v>
      </c>
      <c r="E183" s="97" t="s">
        <v>2351</v>
      </c>
      <c r="F183" s="97" t="s">
        <v>2352</v>
      </c>
    </row>
    <row r="184" spans="1:6" x14ac:dyDescent="0.2">
      <c r="A184" s="94" t="s">
        <v>1319</v>
      </c>
      <c r="B184" s="95" t="s">
        <v>119</v>
      </c>
      <c r="C184" s="96" t="s">
        <v>120</v>
      </c>
      <c r="D184" s="95" t="s">
        <v>71</v>
      </c>
      <c r="E184" s="97" t="s">
        <v>629</v>
      </c>
      <c r="F184" s="97" t="s">
        <v>2275</v>
      </c>
    </row>
    <row r="185" spans="1:6" x14ac:dyDescent="0.2">
      <c r="A185" s="94" t="s">
        <v>1321</v>
      </c>
      <c r="B185" s="95" t="s">
        <v>214</v>
      </c>
      <c r="C185" s="96" t="s">
        <v>212</v>
      </c>
      <c r="D185" s="95" t="s">
        <v>206</v>
      </c>
      <c r="E185" s="97" t="s">
        <v>2353</v>
      </c>
      <c r="F185" s="97" t="s">
        <v>2354</v>
      </c>
    </row>
    <row r="186" spans="1:6" ht="22.5" x14ac:dyDescent="0.2">
      <c r="A186" s="94" t="s">
        <v>2355</v>
      </c>
      <c r="B186" s="95" t="s">
        <v>2134</v>
      </c>
      <c r="C186" s="96" t="s">
        <v>2135</v>
      </c>
      <c r="D186" s="95" t="s">
        <v>322</v>
      </c>
      <c r="E186" s="97" t="s">
        <v>78</v>
      </c>
      <c r="F186" s="97" t="s">
        <v>1999</v>
      </c>
    </row>
    <row r="187" spans="1:6" ht="33.75" x14ac:dyDescent="0.2">
      <c r="A187" s="94" t="s">
        <v>2356</v>
      </c>
      <c r="B187" s="95" t="s">
        <v>2161</v>
      </c>
      <c r="C187" s="96" t="s">
        <v>2163</v>
      </c>
      <c r="D187" s="95" t="s">
        <v>148</v>
      </c>
      <c r="E187" s="97" t="s">
        <v>2357</v>
      </c>
      <c r="F187" s="97" t="s">
        <v>2358</v>
      </c>
    </row>
    <row r="188" spans="1:6" ht="22.5" x14ac:dyDescent="0.2">
      <c r="A188" s="91" t="s">
        <v>356</v>
      </c>
      <c r="B188" s="92" t="s">
        <v>2162</v>
      </c>
      <c r="C188" s="93" t="s">
        <v>2359</v>
      </c>
      <c r="D188" s="92" t="s">
        <v>148</v>
      </c>
      <c r="E188" s="196" t="s">
        <v>133</v>
      </c>
      <c r="F188" s="197"/>
    </row>
    <row r="189" spans="1:6" ht="33.75" x14ac:dyDescent="0.2">
      <c r="A189" s="91" t="s">
        <v>359</v>
      </c>
      <c r="B189" s="92" t="s">
        <v>2360</v>
      </c>
      <c r="C189" s="93" t="s">
        <v>2361</v>
      </c>
      <c r="D189" s="92" t="s">
        <v>875</v>
      </c>
      <c r="E189" s="196" t="s">
        <v>564</v>
      </c>
      <c r="F189" s="197"/>
    </row>
    <row r="190" spans="1:6" x14ac:dyDescent="0.2">
      <c r="A190" s="94" t="s">
        <v>2362</v>
      </c>
      <c r="B190" s="95" t="s">
        <v>67</v>
      </c>
      <c r="C190" s="96" t="s">
        <v>507</v>
      </c>
      <c r="D190" s="95" t="s">
        <v>68</v>
      </c>
      <c r="E190" s="97" t="s">
        <v>2363</v>
      </c>
      <c r="F190" s="97" t="s">
        <v>2364</v>
      </c>
    </row>
    <row r="191" spans="1:6" x14ac:dyDescent="0.2">
      <c r="A191" s="94" t="s">
        <v>2365</v>
      </c>
      <c r="B191" s="95" t="s">
        <v>1844</v>
      </c>
      <c r="C191" s="96" t="s">
        <v>1845</v>
      </c>
      <c r="D191" s="95" t="s">
        <v>71</v>
      </c>
      <c r="E191" s="97" t="s">
        <v>1674</v>
      </c>
      <c r="F191" s="97" t="s">
        <v>2366</v>
      </c>
    </row>
    <row r="192" spans="1:6" x14ac:dyDescent="0.2">
      <c r="A192" s="94" t="s">
        <v>2367</v>
      </c>
      <c r="B192" s="95" t="s">
        <v>119</v>
      </c>
      <c r="C192" s="96" t="s">
        <v>120</v>
      </c>
      <c r="D192" s="95" t="s">
        <v>71</v>
      </c>
      <c r="E192" s="97" t="s">
        <v>1201</v>
      </c>
      <c r="F192" s="97" t="s">
        <v>2368</v>
      </c>
    </row>
    <row r="193" spans="1:6" x14ac:dyDescent="0.2">
      <c r="A193" s="94" t="s">
        <v>2369</v>
      </c>
      <c r="B193" s="95" t="s">
        <v>214</v>
      </c>
      <c r="C193" s="96" t="s">
        <v>212</v>
      </c>
      <c r="D193" s="95" t="s">
        <v>206</v>
      </c>
      <c r="E193" s="97" t="s">
        <v>2370</v>
      </c>
      <c r="F193" s="97" t="s">
        <v>2371</v>
      </c>
    </row>
    <row r="194" spans="1:6" ht="22.5" x14ac:dyDescent="0.2">
      <c r="A194" s="91" t="s">
        <v>362</v>
      </c>
      <c r="B194" s="92" t="s">
        <v>2131</v>
      </c>
      <c r="C194" s="93" t="s">
        <v>2372</v>
      </c>
      <c r="D194" s="92" t="s">
        <v>148</v>
      </c>
      <c r="E194" s="196" t="s">
        <v>90</v>
      </c>
      <c r="F194" s="197"/>
    </row>
    <row r="195" spans="1:6" ht="12.75" customHeight="1" x14ac:dyDescent="0.2">
      <c r="A195" s="198"/>
      <c r="B195" s="199"/>
      <c r="C195" s="199"/>
      <c r="D195" s="199"/>
      <c r="E195" s="199"/>
      <c r="F195" s="200"/>
    </row>
    <row r="196" spans="1:6" ht="12.75" customHeight="1" x14ac:dyDescent="0.2">
      <c r="A196" s="198" t="s">
        <v>2219</v>
      </c>
      <c r="B196" s="199"/>
      <c r="C196" s="199"/>
      <c r="D196" s="199"/>
      <c r="E196" s="199"/>
      <c r="F196" s="200"/>
    </row>
    <row r="197" spans="1:6" ht="22.5" x14ac:dyDescent="0.2">
      <c r="A197" s="91" t="s">
        <v>365</v>
      </c>
      <c r="B197" s="92" t="s">
        <v>2089</v>
      </c>
      <c r="C197" s="93" t="s">
        <v>2090</v>
      </c>
      <c r="D197" s="92" t="s">
        <v>151</v>
      </c>
      <c r="E197" s="196" t="s">
        <v>78</v>
      </c>
      <c r="F197" s="197"/>
    </row>
    <row r="198" spans="1:6" ht="22.5" x14ac:dyDescent="0.2">
      <c r="A198" s="91" t="s">
        <v>368</v>
      </c>
      <c r="B198" s="92" t="s">
        <v>2091</v>
      </c>
      <c r="C198" s="93" t="s">
        <v>2092</v>
      </c>
      <c r="D198" s="92" t="s">
        <v>151</v>
      </c>
      <c r="E198" s="196" t="s">
        <v>75</v>
      </c>
      <c r="F198" s="197"/>
    </row>
    <row r="199" spans="1:6" ht="22.5" x14ac:dyDescent="0.2">
      <c r="A199" s="91" t="s">
        <v>371</v>
      </c>
      <c r="B199" s="92" t="s">
        <v>2093</v>
      </c>
      <c r="C199" s="93" t="s">
        <v>2094</v>
      </c>
      <c r="D199" s="92" t="s">
        <v>151</v>
      </c>
      <c r="E199" s="196" t="s">
        <v>84</v>
      </c>
      <c r="F199" s="197"/>
    </row>
    <row r="200" spans="1:6" ht="22.5" x14ac:dyDescent="0.2">
      <c r="A200" s="91" t="s">
        <v>373</v>
      </c>
      <c r="B200" s="92" t="s">
        <v>2095</v>
      </c>
      <c r="C200" s="93" t="s">
        <v>2096</v>
      </c>
      <c r="D200" s="92" t="s">
        <v>151</v>
      </c>
      <c r="E200" s="196" t="s">
        <v>87</v>
      </c>
      <c r="F200" s="197"/>
    </row>
    <row r="201" spans="1:6" ht="22.5" x14ac:dyDescent="0.2">
      <c r="A201" s="91" t="s">
        <v>376</v>
      </c>
      <c r="B201" s="92" t="s">
        <v>2097</v>
      </c>
      <c r="C201" s="93" t="s">
        <v>2098</v>
      </c>
      <c r="D201" s="92" t="s">
        <v>151</v>
      </c>
      <c r="E201" s="196" t="s">
        <v>84</v>
      </c>
      <c r="F201" s="197"/>
    </row>
    <row r="202" spans="1:6" ht="22.5" x14ac:dyDescent="0.2">
      <c r="A202" s="91" t="s">
        <v>379</v>
      </c>
      <c r="B202" s="92" t="s">
        <v>2099</v>
      </c>
      <c r="C202" s="93" t="s">
        <v>2100</v>
      </c>
      <c r="D202" s="92" t="s">
        <v>151</v>
      </c>
      <c r="E202" s="196" t="s">
        <v>72</v>
      </c>
      <c r="F202" s="197"/>
    </row>
    <row r="203" spans="1:6" ht="22.5" x14ac:dyDescent="0.2">
      <c r="A203" s="91" t="s">
        <v>382</v>
      </c>
      <c r="B203" s="92" t="s">
        <v>2101</v>
      </c>
      <c r="C203" s="93" t="s">
        <v>2102</v>
      </c>
      <c r="D203" s="92" t="s">
        <v>151</v>
      </c>
      <c r="E203" s="196" t="s">
        <v>81</v>
      </c>
      <c r="F203" s="197"/>
    </row>
    <row r="204" spans="1:6" x14ac:dyDescent="0.2">
      <c r="A204" s="91" t="s">
        <v>385</v>
      </c>
      <c r="B204" s="92" t="s">
        <v>2103</v>
      </c>
      <c r="C204" s="93" t="s">
        <v>2104</v>
      </c>
      <c r="D204" s="92" t="s">
        <v>151</v>
      </c>
      <c r="E204" s="196" t="s">
        <v>72</v>
      </c>
      <c r="F204" s="197"/>
    </row>
    <row r="205" spans="1:6" ht="22.5" x14ac:dyDescent="0.2">
      <c r="A205" s="91" t="s">
        <v>388</v>
      </c>
      <c r="B205" s="92" t="s">
        <v>2105</v>
      </c>
      <c r="C205" s="93" t="s">
        <v>2106</v>
      </c>
      <c r="D205" s="92" t="s">
        <v>151</v>
      </c>
      <c r="E205" s="196" t="s">
        <v>75</v>
      </c>
      <c r="F205" s="197"/>
    </row>
    <row r="206" spans="1:6" x14ac:dyDescent="0.2">
      <c r="A206" s="91" t="s">
        <v>391</v>
      </c>
      <c r="B206" s="92" t="s">
        <v>2107</v>
      </c>
      <c r="C206" s="93" t="s">
        <v>2108</v>
      </c>
      <c r="D206" s="92" t="s">
        <v>151</v>
      </c>
      <c r="E206" s="196" t="s">
        <v>66</v>
      </c>
      <c r="F206" s="197"/>
    </row>
    <row r="207" spans="1:6" x14ac:dyDescent="0.2">
      <c r="A207" s="91" t="s">
        <v>394</v>
      </c>
      <c r="B207" s="92" t="s">
        <v>2109</v>
      </c>
      <c r="C207" s="93" t="s">
        <v>2110</v>
      </c>
      <c r="D207" s="92" t="s">
        <v>151</v>
      </c>
      <c r="E207" s="196" t="s">
        <v>72</v>
      </c>
      <c r="F207" s="197"/>
    </row>
    <row r="208" spans="1:6" x14ac:dyDescent="0.2">
      <c r="A208" s="91" t="s">
        <v>397</v>
      </c>
      <c r="B208" s="92" t="s">
        <v>2111</v>
      </c>
      <c r="C208" s="93" t="s">
        <v>2112</v>
      </c>
      <c r="D208" s="92" t="s">
        <v>151</v>
      </c>
      <c r="E208" s="196" t="s">
        <v>72</v>
      </c>
      <c r="F208" s="197"/>
    </row>
    <row r="209" spans="1:6" ht="12.75" customHeight="1" x14ac:dyDescent="0.2">
      <c r="A209" s="198"/>
      <c r="B209" s="199"/>
      <c r="C209" s="199"/>
      <c r="D209" s="199"/>
      <c r="E209" s="199"/>
      <c r="F209" s="200"/>
    </row>
    <row r="210" spans="1:6" ht="12.75" customHeight="1" x14ac:dyDescent="0.2">
      <c r="A210" s="198" t="s">
        <v>2373</v>
      </c>
      <c r="B210" s="199"/>
      <c r="C210" s="199"/>
      <c r="D210" s="199"/>
      <c r="E210" s="199"/>
      <c r="F210" s="200"/>
    </row>
    <row r="211" spans="1:6" x14ac:dyDescent="0.2">
      <c r="A211" s="91" t="s">
        <v>400</v>
      </c>
      <c r="B211" s="92" t="s">
        <v>2374</v>
      </c>
      <c r="C211" s="93" t="s">
        <v>2375</v>
      </c>
      <c r="D211" s="92" t="s">
        <v>2280</v>
      </c>
      <c r="E211" s="196" t="s">
        <v>1046</v>
      </c>
      <c r="F211" s="197"/>
    </row>
    <row r="212" spans="1:6" x14ac:dyDescent="0.2">
      <c r="A212" s="94" t="s">
        <v>1474</v>
      </c>
      <c r="B212" s="95" t="s">
        <v>67</v>
      </c>
      <c r="C212" s="96" t="s">
        <v>507</v>
      </c>
      <c r="D212" s="95" t="s">
        <v>68</v>
      </c>
      <c r="E212" s="97" t="s">
        <v>2376</v>
      </c>
      <c r="F212" s="97" t="s">
        <v>2377</v>
      </c>
    </row>
    <row r="213" spans="1:6" x14ac:dyDescent="0.2">
      <c r="A213" s="94" t="s">
        <v>1476</v>
      </c>
      <c r="B213" s="95" t="s">
        <v>79</v>
      </c>
      <c r="C213" s="96" t="s">
        <v>80</v>
      </c>
      <c r="D213" s="95" t="s">
        <v>71</v>
      </c>
      <c r="E213" s="97" t="s">
        <v>1046</v>
      </c>
      <c r="F213" s="97" t="s">
        <v>1785</v>
      </c>
    </row>
    <row r="214" spans="1:6" x14ac:dyDescent="0.2">
      <c r="A214" s="94" t="s">
        <v>1478</v>
      </c>
      <c r="B214" s="95" t="s">
        <v>2120</v>
      </c>
      <c r="C214" s="96" t="s">
        <v>465</v>
      </c>
      <c r="D214" s="95" t="s">
        <v>264</v>
      </c>
      <c r="E214" s="97" t="s">
        <v>78</v>
      </c>
      <c r="F214" s="97" t="s">
        <v>2378</v>
      </c>
    </row>
    <row r="215" spans="1:6" x14ac:dyDescent="0.2">
      <c r="A215" s="94" t="s">
        <v>1480</v>
      </c>
      <c r="B215" s="95" t="s">
        <v>470</v>
      </c>
      <c r="C215" s="96" t="s">
        <v>471</v>
      </c>
      <c r="D215" s="95" t="s">
        <v>144</v>
      </c>
      <c r="E215" s="97" t="s">
        <v>2379</v>
      </c>
      <c r="F215" s="97" t="s">
        <v>2223</v>
      </c>
    </row>
    <row r="216" spans="1:6" ht="22.5" x14ac:dyDescent="0.2">
      <c r="A216" s="91" t="s">
        <v>403</v>
      </c>
      <c r="B216" s="92" t="s">
        <v>2113</v>
      </c>
      <c r="C216" s="93" t="s">
        <v>2380</v>
      </c>
      <c r="D216" s="92" t="s">
        <v>151</v>
      </c>
      <c r="E216" s="196" t="s">
        <v>72</v>
      </c>
      <c r="F216" s="197"/>
    </row>
    <row r="217" spans="1:6" ht="22.5" x14ac:dyDescent="0.2">
      <c r="A217" s="91" t="s">
        <v>406</v>
      </c>
      <c r="B217" s="92" t="s">
        <v>2381</v>
      </c>
      <c r="C217" s="93" t="s">
        <v>2382</v>
      </c>
      <c r="D217" s="92" t="s">
        <v>2280</v>
      </c>
      <c r="E217" s="196" t="s">
        <v>2383</v>
      </c>
      <c r="F217" s="197"/>
    </row>
    <row r="218" spans="1:6" x14ac:dyDescent="0.2">
      <c r="A218" s="94" t="s">
        <v>1504</v>
      </c>
      <c r="B218" s="95" t="s">
        <v>67</v>
      </c>
      <c r="C218" s="96" t="s">
        <v>507</v>
      </c>
      <c r="D218" s="95" t="s">
        <v>68</v>
      </c>
      <c r="E218" s="97" t="s">
        <v>2384</v>
      </c>
      <c r="F218" s="97" t="s">
        <v>2385</v>
      </c>
    </row>
    <row r="219" spans="1:6" x14ac:dyDescent="0.2">
      <c r="A219" s="91" t="s">
        <v>409</v>
      </c>
      <c r="B219" s="92" t="s">
        <v>2149</v>
      </c>
      <c r="C219" s="93" t="s">
        <v>2150</v>
      </c>
      <c r="D219" s="92" t="s">
        <v>196</v>
      </c>
      <c r="E219" s="196" t="s">
        <v>84</v>
      </c>
      <c r="F219" s="197"/>
    </row>
    <row r="220" spans="1:6" ht="22.5" x14ac:dyDescent="0.2">
      <c r="A220" s="91" t="s">
        <v>412</v>
      </c>
      <c r="B220" s="92" t="s">
        <v>2386</v>
      </c>
      <c r="C220" s="93" t="s">
        <v>2387</v>
      </c>
      <c r="D220" s="92" t="s">
        <v>2280</v>
      </c>
      <c r="E220" s="196" t="s">
        <v>2383</v>
      </c>
      <c r="F220" s="197"/>
    </row>
    <row r="221" spans="1:6" x14ac:dyDescent="0.2">
      <c r="A221" s="94" t="s">
        <v>1543</v>
      </c>
      <c r="B221" s="95" t="s">
        <v>67</v>
      </c>
      <c r="C221" s="96" t="s">
        <v>507</v>
      </c>
      <c r="D221" s="95" t="s">
        <v>68</v>
      </c>
      <c r="E221" s="97" t="s">
        <v>2388</v>
      </c>
      <c r="F221" s="97" t="s">
        <v>2389</v>
      </c>
    </row>
    <row r="222" spans="1:6" x14ac:dyDescent="0.2">
      <c r="A222" s="94" t="s">
        <v>1545</v>
      </c>
      <c r="B222" s="95" t="s">
        <v>79</v>
      </c>
      <c r="C222" s="96" t="s">
        <v>80</v>
      </c>
      <c r="D222" s="95" t="s">
        <v>71</v>
      </c>
      <c r="E222" s="97" t="s">
        <v>1046</v>
      </c>
      <c r="F222" s="97" t="s">
        <v>564</v>
      </c>
    </row>
    <row r="223" spans="1:6" x14ac:dyDescent="0.2">
      <c r="A223" s="94" t="s">
        <v>1547</v>
      </c>
      <c r="B223" s="95" t="s">
        <v>119</v>
      </c>
      <c r="C223" s="96" t="s">
        <v>120</v>
      </c>
      <c r="D223" s="95" t="s">
        <v>71</v>
      </c>
      <c r="E223" s="97" t="s">
        <v>1651</v>
      </c>
      <c r="F223" s="97" t="s">
        <v>2390</v>
      </c>
    </row>
    <row r="224" spans="1:6" x14ac:dyDescent="0.2">
      <c r="A224" s="94" t="s">
        <v>1549</v>
      </c>
      <c r="B224" s="95" t="s">
        <v>2120</v>
      </c>
      <c r="C224" s="96" t="s">
        <v>465</v>
      </c>
      <c r="D224" s="95" t="s">
        <v>264</v>
      </c>
      <c r="E224" s="97" t="s">
        <v>78</v>
      </c>
      <c r="F224" s="97" t="s">
        <v>2391</v>
      </c>
    </row>
    <row r="225" spans="1:6" x14ac:dyDescent="0.2">
      <c r="A225" s="94" t="s">
        <v>1551</v>
      </c>
      <c r="B225" s="95" t="s">
        <v>470</v>
      </c>
      <c r="C225" s="96" t="s">
        <v>471</v>
      </c>
      <c r="D225" s="95" t="s">
        <v>144</v>
      </c>
      <c r="E225" s="97" t="s">
        <v>2392</v>
      </c>
      <c r="F225" s="97" t="s">
        <v>2393</v>
      </c>
    </row>
    <row r="226" spans="1:6" x14ac:dyDescent="0.2">
      <c r="A226" s="91" t="s">
        <v>415</v>
      </c>
      <c r="B226" s="92" t="s">
        <v>2151</v>
      </c>
      <c r="C226" s="93" t="s">
        <v>2152</v>
      </c>
      <c r="D226" s="92" t="s">
        <v>196</v>
      </c>
      <c r="E226" s="196" t="s">
        <v>84</v>
      </c>
      <c r="F226" s="197"/>
    </row>
    <row r="227" spans="1:6" x14ac:dyDescent="0.2">
      <c r="A227" s="91" t="s">
        <v>418</v>
      </c>
      <c r="B227" s="92" t="s">
        <v>2114</v>
      </c>
      <c r="C227" s="93" t="s">
        <v>2115</v>
      </c>
      <c r="D227" s="92" t="s">
        <v>151</v>
      </c>
      <c r="E227" s="196" t="s">
        <v>84</v>
      </c>
      <c r="F227" s="197"/>
    </row>
    <row r="228" spans="1:6" x14ac:dyDescent="0.2">
      <c r="A228" s="91" t="s">
        <v>421</v>
      </c>
      <c r="B228" s="92" t="s">
        <v>2394</v>
      </c>
      <c r="C228" s="93" t="s">
        <v>2395</v>
      </c>
      <c r="D228" s="92" t="s">
        <v>1916</v>
      </c>
      <c r="E228" s="196" t="s">
        <v>2383</v>
      </c>
      <c r="F228" s="197"/>
    </row>
    <row r="229" spans="1:6" x14ac:dyDescent="0.2">
      <c r="A229" s="94" t="s">
        <v>1608</v>
      </c>
      <c r="B229" s="95" t="s">
        <v>67</v>
      </c>
      <c r="C229" s="96" t="s">
        <v>507</v>
      </c>
      <c r="D229" s="95" t="s">
        <v>68</v>
      </c>
      <c r="E229" s="97" t="s">
        <v>87</v>
      </c>
      <c r="F229" s="97" t="s">
        <v>2396</v>
      </c>
    </row>
    <row r="230" spans="1:6" x14ac:dyDescent="0.2">
      <c r="A230" s="94" t="s">
        <v>1611</v>
      </c>
      <c r="B230" s="95" t="s">
        <v>79</v>
      </c>
      <c r="C230" s="96" t="s">
        <v>80</v>
      </c>
      <c r="D230" s="95" t="s">
        <v>71</v>
      </c>
      <c r="E230" s="97" t="s">
        <v>910</v>
      </c>
      <c r="F230" s="97" t="s">
        <v>641</v>
      </c>
    </row>
    <row r="231" spans="1:6" x14ac:dyDescent="0.2">
      <c r="A231" s="94" t="s">
        <v>1613</v>
      </c>
      <c r="B231" s="95" t="s">
        <v>2120</v>
      </c>
      <c r="C231" s="96" t="s">
        <v>465</v>
      </c>
      <c r="D231" s="95" t="s">
        <v>264</v>
      </c>
      <c r="E231" s="97" t="s">
        <v>72</v>
      </c>
      <c r="F231" s="97" t="s">
        <v>2397</v>
      </c>
    </row>
    <row r="232" spans="1:6" x14ac:dyDescent="0.2">
      <c r="A232" s="91" t="s">
        <v>424</v>
      </c>
      <c r="B232" s="92" t="s">
        <v>2147</v>
      </c>
      <c r="C232" s="93" t="s">
        <v>2148</v>
      </c>
      <c r="D232" s="92" t="s">
        <v>196</v>
      </c>
      <c r="E232" s="196" t="s">
        <v>84</v>
      </c>
      <c r="F232" s="197"/>
    </row>
    <row r="233" spans="1:6" ht="12.75" customHeight="1" x14ac:dyDescent="0.2">
      <c r="A233" s="198"/>
      <c r="B233" s="199"/>
      <c r="C233" s="199"/>
      <c r="D233" s="199"/>
      <c r="E233" s="199"/>
      <c r="F233" s="200"/>
    </row>
    <row r="234" spans="1:6" ht="12.75" customHeight="1" x14ac:dyDescent="0.2">
      <c r="A234" s="198" t="s">
        <v>2398</v>
      </c>
      <c r="B234" s="199"/>
      <c r="C234" s="199"/>
      <c r="D234" s="199"/>
      <c r="E234" s="199"/>
      <c r="F234" s="200"/>
    </row>
    <row r="235" spans="1:6" ht="22.5" x14ac:dyDescent="0.2">
      <c r="A235" s="91" t="s">
        <v>427</v>
      </c>
      <c r="B235" s="92" t="s">
        <v>2176</v>
      </c>
      <c r="C235" s="93" t="s">
        <v>2177</v>
      </c>
      <c r="D235" s="92" t="s">
        <v>196</v>
      </c>
      <c r="E235" s="196" t="s">
        <v>66</v>
      </c>
      <c r="F235" s="197"/>
    </row>
  </sheetData>
  <mergeCells count="133">
    <mergeCell ref="E227:F227"/>
    <mergeCell ref="E228:F228"/>
    <mergeCell ref="E232:F232"/>
    <mergeCell ref="A233:F233"/>
    <mergeCell ref="A234:F234"/>
    <mergeCell ref="E235:F235"/>
    <mergeCell ref="E211:F211"/>
    <mergeCell ref="E216:F216"/>
    <mergeCell ref="E217:F217"/>
    <mergeCell ref="E219:F219"/>
    <mergeCell ref="E220:F220"/>
    <mergeCell ref="E226:F226"/>
    <mergeCell ref="E205:F205"/>
    <mergeCell ref="E206:F206"/>
    <mergeCell ref="E207:F207"/>
    <mergeCell ref="E208:F208"/>
    <mergeCell ref="A209:F209"/>
    <mergeCell ref="A210:F210"/>
    <mergeCell ref="E199:F199"/>
    <mergeCell ref="E200:F200"/>
    <mergeCell ref="E201:F201"/>
    <mergeCell ref="E202:F202"/>
    <mergeCell ref="E203:F203"/>
    <mergeCell ref="E204:F204"/>
    <mergeCell ref="E189:F189"/>
    <mergeCell ref="E194:F194"/>
    <mergeCell ref="A195:F195"/>
    <mergeCell ref="A196:F196"/>
    <mergeCell ref="E197:F197"/>
    <mergeCell ref="E198:F198"/>
    <mergeCell ref="A174:F174"/>
    <mergeCell ref="A175:F175"/>
    <mergeCell ref="E176:F176"/>
    <mergeCell ref="E181:F181"/>
    <mergeCell ref="E182:F182"/>
    <mergeCell ref="E188:F188"/>
    <mergeCell ref="E163:F163"/>
    <mergeCell ref="E164:F164"/>
    <mergeCell ref="E168:F168"/>
    <mergeCell ref="E171:F171"/>
    <mergeCell ref="E172:F172"/>
    <mergeCell ref="E173:F173"/>
    <mergeCell ref="E153:F153"/>
    <mergeCell ref="E158:F158"/>
    <mergeCell ref="E159:F159"/>
    <mergeCell ref="E160:F160"/>
    <mergeCell ref="E161:F161"/>
    <mergeCell ref="E162:F162"/>
    <mergeCell ref="E142:F142"/>
    <mergeCell ref="E143:F143"/>
    <mergeCell ref="E147:F147"/>
    <mergeCell ref="E148:F148"/>
    <mergeCell ref="E149:F149"/>
    <mergeCell ref="E152:F152"/>
    <mergeCell ref="A122:F122"/>
    <mergeCell ref="E123:F123"/>
    <mergeCell ref="E132:F132"/>
    <mergeCell ref="E133:F133"/>
    <mergeCell ref="E134:F134"/>
    <mergeCell ref="E135:F135"/>
    <mergeCell ref="E114:F114"/>
    <mergeCell ref="E115:F115"/>
    <mergeCell ref="E116:F116"/>
    <mergeCell ref="E119:F119"/>
    <mergeCell ref="E120:F120"/>
    <mergeCell ref="A121:F121"/>
    <mergeCell ref="E104:F104"/>
    <mergeCell ref="E109:F109"/>
    <mergeCell ref="A110:F110"/>
    <mergeCell ref="A111:F111"/>
    <mergeCell ref="E112:F112"/>
    <mergeCell ref="E113:F113"/>
    <mergeCell ref="E92:F92"/>
    <mergeCell ref="E93:F93"/>
    <mergeCell ref="E97:F97"/>
    <mergeCell ref="E101:F101"/>
    <mergeCell ref="A102:F102"/>
    <mergeCell ref="A103:F103"/>
    <mergeCell ref="E79:F79"/>
    <mergeCell ref="E80:F80"/>
    <mergeCell ref="E81:F81"/>
    <mergeCell ref="E82:F82"/>
    <mergeCell ref="E83:F83"/>
    <mergeCell ref="E87:F87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E61:F61"/>
    <mergeCell ref="E62:F62"/>
    <mergeCell ref="E63:F63"/>
    <mergeCell ref="E64:F64"/>
    <mergeCell ref="E65:F65"/>
    <mergeCell ref="E66:F66"/>
    <mergeCell ref="A47:F47"/>
    <mergeCell ref="E48:F48"/>
    <mergeCell ref="E55:F55"/>
    <mergeCell ref="E56:F56"/>
    <mergeCell ref="E59:F59"/>
    <mergeCell ref="E60:F60"/>
    <mergeCell ref="E30:F30"/>
    <mergeCell ref="E35:F35"/>
    <mergeCell ref="E36:F36"/>
    <mergeCell ref="E41:F41"/>
    <mergeCell ref="E42:F42"/>
    <mergeCell ref="A46:F46"/>
    <mergeCell ref="A14:F14"/>
    <mergeCell ref="A15:F15"/>
    <mergeCell ref="E16:F16"/>
    <mergeCell ref="E23:F23"/>
    <mergeCell ref="E24:F24"/>
    <mergeCell ref="E29:F29"/>
    <mergeCell ref="A8:F8"/>
    <mergeCell ref="A9:F9"/>
    <mergeCell ref="A11:A12"/>
    <mergeCell ref="B11:B12"/>
    <mergeCell ref="C11:C12"/>
    <mergeCell ref="D11:D12"/>
    <mergeCell ref="E11:F11"/>
    <mergeCell ref="A1:F1"/>
    <mergeCell ref="A2:F2"/>
    <mergeCell ref="A3:F3"/>
    <mergeCell ref="A5:F5"/>
    <mergeCell ref="A6:F6"/>
    <mergeCell ref="A7:F7"/>
  </mergeCells>
  <pageMargins left="0.59" right="0.39" top="0.98" bottom="0.98" header="0.51" footer="0.51"/>
  <pageSetup paperSize="9" scale="87" orientation="portrait"/>
  <headerFooter>
    <oddHeader>&amp;L&amp;7ПРОГРАММНЫЙ КОМПЛЕКС TNQURILISH 5.0&amp;C &amp;R&amp;7 76-898-5571</oddHeader>
    <oddFooter xml:space="preserve">&amp;Ц&amp;L&amp;7 &amp;CСтраница  &amp;P&amp;R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"/>
  <sheetViews>
    <sheetView showGridLines="0" workbookViewId="0">
      <selection sqref="A1:F1"/>
    </sheetView>
  </sheetViews>
  <sheetFormatPr defaultRowHeight="12.75" x14ac:dyDescent="0.2"/>
  <cols>
    <col min="1" max="1" width="6.42578125" style="86" customWidth="1"/>
    <col min="2" max="2" width="13.5703125" style="86" customWidth="1"/>
    <col min="3" max="3" width="50.28515625" style="86" customWidth="1"/>
    <col min="4" max="4" width="9" style="86" customWidth="1"/>
    <col min="5" max="6" width="11" style="86" customWidth="1"/>
    <col min="7" max="7" width="1.7109375" style="86" customWidth="1"/>
    <col min="8" max="11" width="9.140625" style="86" hidden="1" customWidth="1"/>
    <col min="12" max="256" width="9.140625" style="86"/>
    <col min="257" max="257" width="6.42578125" style="86" customWidth="1"/>
    <col min="258" max="258" width="13.5703125" style="86" customWidth="1"/>
    <col min="259" max="259" width="50.28515625" style="86" customWidth="1"/>
    <col min="260" max="260" width="9" style="86" customWidth="1"/>
    <col min="261" max="262" width="11" style="86" customWidth="1"/>
    <col min="263" max="512" width="9.140625" style="86"/>
    <col min="513" max="513" width="6.42578125" style="86" customWidth="1"/>
    <col min="514" max="514" width="13.5703125" style="86" customWidth="1"/>
    <col min="515" max="515" width="50.28515625" style="86" customWidth="1"/>
    <col min="516" max="516" width="9" style="86" customWidth="1"/>
    <col min="517" max="518" width="11" style="86" customWidth="1"/>
    <col min="519" max="768" width="9.140625" style="86"/>
    <col min="769" max="769" width="6.42578125" style="86" customWidth="1"/>
    <col min="770" max="770" width="13.5703125" style="86" customWidth="1"/>
    <col min="771" max="771" width="50.28515625" style="86" customWidth="1"/>
    <col min="772" max="772" width="9" style="86" customWidth="1"/>
    <col min="773" max="774" width="11" style="86" customWidth="1"/>
    <col min="775" max="1024" width="9.140625" style="86"/>
    <col min="1025" max="1025" width="6.42578125" style="86" customWidth="1"/>
    <col min="1026" max="1026" width="13.5703125" style="86" customWidth="1"/>
    <col min="1027" max="1027" width="50.28515625" style="86" customWidth="1"/>
    <col min="1028" max="1028" width="9" style="86" customWidth="1"/>
    <col min="1029" max="1030" width="11" style="86" customWidth="1"/>
    <col min="1031" max="1280" width="9.140625" style="86"/>
    <col min="1281" max="1281" width="6.42578125" style="86" customWidth="1"/>
    <col min="1282" max="1282" width="13.5703125" style="86" customWidth="1"/>
    <col min="1283" max="1283" width="50.28515625" style="86" customWidth="1"/>
    <col min="1284" max="1284" width="9" style="86" customWidth="1"/>
    <col min="1285" max="1286" width="11" style="86" customWidth="1"/>
    <col min="1287" max="1536" width="9.140625" style="86"/>
    <col min="1537" max="1537" width="6.42578125" style="86" customWidth="1"/>
    <col min="1538" max="1538" width="13.5703125" style="86" customWidth="1"/>
    <col min="1539" max="1539" width="50.28515625" style="86" customWidth="1"/>
    <col min="1540" max="1540" width="9" style="86" customWidth="1"/>
    <col min="1541" max="1542" width="11" style="86" customWidth="1"/>
    <col min="1543" max="1792" width="9.140625" style="86"/>
    <col min="1793" max="1793" width="6.42578125" style="86" customWidth="1"/>
    <col min="1794" max="1794" width="13.5703125" style="86" customWidth="1"/>
    <col min="1795" max="1795" width="50.28515625" style="86" customWidth="1"/>
    <col min="1796" max="1796" width="9" style="86" customWidth="1"/>
    <col min="1797" max="1798" width="11" style="86" customWidth="1"/>
    <col min="1799" max="2048" width="9.140625" style="86"/>
    <col min="2049" max="2049" width="6.42578125" style="86" customWidth="1"/>
    <col min="2050" max="2050" width="13.5703125" style="86" customWidth="1"/>
    <col min="2051" max="2051" width="50.28515625" style="86" customWidth="1"/>
    <col min="2052" max="2052" width="9" style="86" customWidth="1"/>
    <col min="2053" max="2054" width="11" style="86" customWidth="1"/>
    <col min="2055" max="2304" width="9.140625" style="86"/>
    <col min="2305" max="2305" width="6.42578125" style="86" customWidth="1"/>
    <col min="2306" max="2306" width="13.5703125" style="86" customWidth="1"/>
    <col min="2307" max="2307" width="50.28515625" style="86" customWidth="1"/>
    <col min="2308" max="2308" width="9" style="86" customWidth="1"/>
    <col min="2309" max="2310" width="11" style="86" customWidth="1"/>
    <col min="2311" max="2560" width="9.140625" style="86"/>
    <col min="2561" max="2561" width="6.42578125" style="86" customWidth="1"/>
    <col min="2562" max="2562" width="13.5703125" style="86" customWidth="1"/>
    <col min="2563" max="2563" width="50.28515625" style="86" customWidth="1"/>
    <col min="2564" max="2564" width="9" style="86" customWidth="1"/>
    <col min="2565" max="2566" width="11" style="86" customWidth="1"/>
    <col min="2567" max="2816" width="9.140625" style="86"/>
    <col min="2817" max="2817" width="6.42578125" style="86" customWidth="1"/>
    <col min="2818" max="2818" width="13.5703125" style="86" customWidth="1"/>
    <col min="2819" max="2819" width="50.28515625" style="86" customWidth="1"/>
    <col min="2820" max="2820" width="9" style="86" customWidth="1"/>
    <col min="2821" max="2822" width="11" style="86" customWidth="1"/>
    <col min="2823" max="3072" width="9.140625" style="86"/>
    <col min="3073" max="3073" width="6.42578125" style="86" customWidth="1"/>
    <col min="3074" max="3074" width="13.5703125" style="86" customWidth="1"/>
    <col min="3075" max="3075" width="50.28515625" style="86" customWidth="1"/>
    <col min="3076" max="3076" width="9" style="86" customWidth="1"/>
    <col min="3077" max="3078" width="11" style="86" customWidth="1"/>
    <col min="3079" max="3328" width="9.140625" style="86"/>
    <col min="3329" max="3329" width="6.42578125" style="86" customWidth="1"/>
    <col min="3330" max="3330" width="13.5703125" style="86" customWidth="1"/>
    <col min="3331" max="3331" width="50.28515625" style="86" customWidth="1"/>
    <col min="3332" max="3332" width="9" style="86" customWidth="1"/>
    <col min="3333" max="3334" width="11" style="86" customWidth="1"/>
    <col min="3335" max="3584" width="9.140625" style="86"/>
    <col min="3585" max="3585" width="6.42578125" style="86" customWidth="1"/>
    <col min="3586" max="3586" width="13.5703125" style="86" customWidth="1"/>
    <col min="3587" max="3587" width="50.28515625" style="86" customWidth="1"/>
    <col min="3588" max="3588" width="9" style="86" customWidth="1"/>
    <col min="3589" max="3590" width="11" style="86" customWidth="1"/>
    <col min="3591" max="3840" width="9.140625" style="86"/>
    <col min="3841" max="3841" width="6.42578125" style="86" customWidth="1"/>
    <col min="3842" max="3842" width="13.5703125" style="86" customWidth="1"/>
    <col min="3843" max="3843" width="50.28515625" style="86" customWidth="1"/>
    <col min="3844" max="3844" width="9" style="86" customWidth="1"/>
    <col min="3845" max="3846" width="11" style="86" customWidth="1"/>
    <col min="3847" max="4096" width="9.140625" style="86"/>
    <col min="4097" max="4097" width="6.42578125" style="86" customWidth="1"/>
    <col min="4098" max="4098" width="13.5703125" style="86" customWidth="1"/>
    <col min="4099" max="4099" width="50.28515625" style="86" customWidth="1"/>
    <col min="4100" max="4100" width="9" style="86" customWidth="1"/>
    <col min="4101" max="4102" width="11" style="86" customWidth="1"/>
    <col min="4103" max="4352" width="9.140625" style="86"/>
    <col min="4353" max="4353" width="6.42578125" style="86" customWidth="1"/>
    <col min="4354" max="4354" width="13.5703125" style="86" customWidth="1"/>
    <col min="4355" max="4355" width="50.28515625" style="86" customWidth="1"/>
    <col min="4356" max="4356" width="9" style="86" customWidth="1"/>
    <col min="4357" max="4358" width="11" style="86" customWidth="1"/>
    <col min="4359" max="4608" width="9.140625" style="86"/>
    <col min="4609" max="4609" width="6.42578125" style="86" customWidth="1"/>
    <col min="4610" max="4610" width="13.5703125" style="86" customWidth="1"/>
    <col min="4611" max="4611" width="50.28515625" style="86" customWidth="1"/>
    <col min="4612" max="4612" width="9" style="86" customWidth="1"/>
    <col min="4613" max="4614" width="11" style="86" customWidth="1"/>
    <col min="4615" max="4864" width="9.140625" style="86"/>
    <col min="4865" max="4865" width="6.42578125" style="86" customWidth="1"/>
    <col min="4866" max="4866" width="13.5703125" style="86" customWidth="1"/>
    <col min="4867" max="4867" width="50.28515625" style="86" customWidth="1"/>
    <col min="4868" max="4868" width="9" style="86" customWidth="1"/>
    <col min="4869" max="4870" width="11" style="86" customWidth="1"/>
    <col min="4871" max="5120" width="9.140625" style="86"/>
    <col min="5121" max="5121" width="6.42578125" style="86" customWidth="1"/>
    <col min="5122" max="5122" width="13.5703125" style="86" customWidth="1"/>
    <col min="5123" max="5123" width="50.28515625" style="86" customWidth="1"/>
    <col min="5124" max="5124" width="9" style="86" customWidth="1"/>
    <col min="5125" max="5126" width="11" style="86" customWidth="1"/>
    <col min="5127" max="5376" width="9.140625" style="86"/>
    <col min="5377" max="5377" width="6.42578125" style="86" customWidth="1"/>
    <col min="5378" max="5378" width="13.5703125" style="86" customWidth="1"/>
    <col min="5379" max="5379" width="50.28515625" style="86" customWidth="1"/>
    <col min="5380" max="5380" width="9" style="86" customWidth="1"/>
    <col min="5381" max="5382" width="11" style="86" customWidth="1"/>
    <col min="5383" max="5632" width="9.140625" style="86"/>
    <col min="5633" max="5633" width="6.42578125" style="86" customWidth="1"/>
    <col min="5634" max="5634" width="13.5703125" style="86" customWidth="1"/>
    <col min="5635" max="5635" width="50.28515625" style="86" customWidth="1"/>
    <col min="5636" max="5636" width="9" style="86" customWidth="1"/>
    <col min="5637" max="5638" width="11" style="86" customWidth="1"/>
    <col min="5639" max="5888" width="9.140625" style="86"/>
    <col min="5889" max="5889" width="6.42578125" style="86" customWidth="1"/>
    <col min="5890" max="5890" width="13.5703125" style="86" customWidth="1"/>
    <col min="5891" max="5891" width="50.28515625" style="86" customWidth="1"/>
    <col min="5892" max="5892" width="9" style="86" customWidth="1"/>
    <col min="5893" max="5894" width="11" style="86" customWidth="1"/>
    <col min="5895" max="6144" width="9.140625" style="86"/>
    <col min="6145" max="6145" width="6.42578125" style="86" customWidth="1"/>
    <col min="6146" max="6146" width="13.5703125" style="86" customWidth="1"/>
    <col min="6147" max="6147" width="50.28515625" style="86" customWidth="1"/>
    <col min="6148" max="6148" width="9" style="86" customWidth="1"/>
    <col min="6149" max="6150" width="11" style="86" customWidth="1"/>
    <col min="6151" max="6400" width="9.140625" style="86"/>
    <col min="6401" max="6401" width="6.42578125" style="86" customWidth="1"/>
    <col min="6402" max="6402" width="13.5703125" style="86" customWidth="1"/>
    <col min="6403" max="6403" width="50.28515625" style="86" customWidth="1"/>
    <col min="6404" max="6404" width="9" style="86" customWidth="1"/>
    <col min="6405" max="6406" width="11" style="86" customWidth="1"/>
    <col min="6407" max="6656" width="9.140625" style="86"/>
    <col min="6657" max="6657" width="6.42578125" style="86" customWidth="1"/>
    <col min="6658" max="6658" width="13.5703125" style="86" customWidth="1"/>
    <col min="6659" max="6659" width="50.28515625" style="86" customWidth="1"/>
    <col min="6660" max="6660" width="9" style="86" customWidth="1"/>
    <col min="6661" max="6662" width="11" style="86" customWidth="1"/>
    <col min="6663" max="6912" width="9.140625" style="86"/>
    <col min="6913" max="6913" width="6.42578125" style="86" customWidth="1"/>
    <col min="6914" max="6914" width="13.5703125" style="86" customWidth="1"/>
    <col min="6915" max="6915" width="50.28515625" style="86" customWidth="1"/>
    <col min="6916" max="6916" width="9" style="86" customWidth="1"/>
    <col min="6917" max="6918" width="11" style="86" customWidth="1"/>
    <col min="6919" max="7168" width="9.140625" style="86"/>
    <col min="7169" max="7169" width="6.42578125" style="86" customWidth="1"/>
    <col min="7170" max="7170" width="13.5703125" style="86" customWidth="1"/>
    <col min="7171" max="7171" width="50.28515625" style="86" customWidth="1"/>
    <col min="7172" max="7172" width="9" style="86" customWidth="1"/>
    <col min="7173" max="7174" width="11" style="86" customWidth="1"/>
    <col min="7175" max="7424" width="9.140625" style="86"/>
    <col min="7425" max="7425" width="6.42578125" style="86" customWidth="1"/>
    <col min="7426" max="7426" width="13.5703125" style="86" customWidth="1"/>
    <col min="7427" max="7427" width="50.28515625" style="86" customWidth="1"/>
    <col min="7428" max="7428" width="9" style="86" customWidth="1"/>
    <col min="7429" max="7430" width="11" style="86" customWidth="1"/>
    <col min="7431" max="7680" width="9.140625" style="86"/>
    <col min="7681" max="7681" width="6.42578125" style="86" customWidth="1"/>
    <col min="7682" max="7682" width="13.5703125" style="86" customWidth="1"/>
    <col min="7683" max="7683" width="50.28515625" style="86" customWidth="1"/>
    <col min="7684" max="7684" width="9" style="86" customWidth="1"/>
    <col min="7685" max="7686" width="11" style="86" customWidth="1"/>
    <col min="7687" max="7936" width="9.140625" style="86"/>
    <col min="7937" max="7937" width="6.42578125" style="86" customWidth="1"/>
    <col min="7938" max="7938" width="13.5703125" style="86" customWidth="1"/>
    <col min="7939" max="7939" width="50.28515625" style="86" customWidth="1"/>
    <col min="7940" max="7940" width="9" style="86" customWidth="1"/>
    <col min="7941" max="7942" width="11" style="86" customWidth="1"/>
    <col min="7943" max="8192" width="9.140625" style="86"/>
    <col min="8193" max="8193" width="6.42578125" style="86" customWidth="1"/>
    <col min="8194" max="8194" width="13.5703125" style="86" customWidth="1"/>
    <col min="8195" max="8195" width="50.28515625" style="86" customWidth="1"/>
    <col min="8196" max="8196" width="9" style="86" customWidth="1"/>
    <col min="8197" max="8198" width="11" style="86" customWidth="1"/>
    <col min="8199" max="8448" width="9.140625" style="86"/>
    <col min="8449" max="8449" width="6.42578125" style="86" customWidth="1"/>
    <col min="8450" max="8450" width="13.5703125" style="86" customWidth="1"/>
    <col min="8451" max="8451" width="50.28515625" style="86" customWidth="1"/>
    <col min="8452" max="8452" width="9" style="86" customWidth="1"/>
    <col min="8453" max="8454" width="11" style="86" customWidth="1"/>
    <col min="8455" max="8704" width="9.140625" style="86"/>
    <col min="8705" max="8705" width="6.42578125" style="86" customWidth="1"/>
    <col min="8706" max="8706" width="13.5703125" style="86" customWidth="1"/>
    <col min="8707" max="8707" width="50.28515625" style="86" customWidth="1"/>
    <col min="8708" max="8708" width="9" style="86" customWidth="1"/>
    <col min="8709" max="8710" width="11" style="86" customWidth="1"/>
    <col min="8711" max="8960" width="9.140625" style="86"/>
    <col min="8961" max="8961" width="6.42578125" style="86" customWidth="1"/>
    <col min="8962" max="8962" width="13.5703125" style="86" customWidth="1"/>
    <col min="8963" max="8963" width="50.28515625" style="86" customWidth="1"/>
    <col min="8964" max="8964" width="9" style="86" customWidth="1"/>
    <col min="8965" max="8966" width="11" style="86" customWidth="1"/>
    <col min="8967" max="9216" width="9.140625" style="86"/>
    <col min="9217" max="9217" width="6.42578125" style="86" customWidth="1"/>
    <col min="9218" max="9218" width="13.5703125" style="86" customWidth="1"/>
    <col min="9219" max="9219" width="50.28515625" style="86" customWidth="1"/>
    <col min="9220" max="9220" width="9" style="86" customWidth="1"/>
    <col min="9221" max="9222" width="11" style="86" customWidth="1"/>
    <col min="9223" max="9472" width="9.140625" style="86"/>
    <col min="9473" max="9473" width="6.42578125" style="86" customWidth="1"/>
    <col min="9474" max="9474" width="13.5703125" style="86" customWidth="1"/>
    <col min="9475" max="9475" width="50.28515625" style="86" customWidth="1"/>
    <col min="9476" max="9476" width="9" style="86" customWidth="1"/>
    <col min="9477" max="9478" width="11" style="86" customWidth="1"/>
    <col min="9479" max="9728" width="9.140625" style="86"/>
    <col min="9729" max="9729" width="6.42578125" style="86" customWidth="1"/>
    <col min="9730" max="9730" width="13.5703125" style="86" customWidth="1"/>
    <col min="9731" max="9731" width="50.28515625" style="86" customWidth="1"/>
    <col min="9732" max="9732" width="9" style="86" customWidth="1"/>
    <col min="9733" max="9734" width="11" style="86" customWidth="1"/>
    <col min="9735" max="9984" width="9.140625" style="86"/>
    <col min="9985" max="9985" width="6.42578125" style="86" customWidth="1"/>
    <col min="9986" max="9986" width="13.5703125" style="86" customWidth="1"/>
    <col min="9987" max="9987" width="50.28515625" style="86" customWidth="1"/>
    <col min="9988" max="9988" width="9" style="86" customWidth="1"/>
    <col min="9989" max="9990" width="11" style="86" customWidth="1"/>
    <col min="9991" max="10240" width="9.140625" style="86"/>
    <col min="10241" max="10241" width="6.42578125" style="86" customWidth="1"/>
    <col min="10242" max="10242" width="13.5703125" style="86" customWidth="1"/>
    <col min="10243" max="10243" width="50.28515625" style="86" customWidth="1"/>
    <col min="10244" max="10244" width="9" style="86" customWidth="1"/>
    <col min="10245" max="10246" width="11" style="86" customWidth="1"/>
    <col min="10247" max="10496" width="9.140625" style="86"/>
    <col min="10497" max="10497" width="6.42578125" style="86" customWidth="1"/>
    <col min="10498" max="10498" width="13.5703125" style="86" customWidth="1"/>
    <col min="10499" max="10499" width="50.28515625" style="86" customWidth="1"/>
    <col min="10500" max="10500" width="9" style="86" customWidth="1"/>
    <col min="10501" max="10502" width="11" style="86" customWidth="1"/>
    <col min="10503" max="10752" width="9.140625" style="86"/>
    <col min="10753" max="10753" width="6.42578125" style="86" customWidth="1"/>
    <col min="10754" max="10754" width="13.5703125" style="86" customWidth="1"/>
    <col min="10755" max="10755" width="50.28515625" style="86" customWidth="1"/>
    <col min="10756" max="10756" width="9" style="86" customWidth="1"/>
    <col min="10757" max="10758" width="11" style="86" customWidth="1"/>
    <col min="10759" max="11008" width="9.140625" style="86"/>
    <col min="11009" max="11009" width="6.42578125" style="86" customWidth="1"/>
    <col min="11010" max="11010" width="13.5703125" style="86" customWidth="1"/>
    <col min="11011" max="11011" width="50.28515625" style="86" customWidth="1"/>
    <col min="11012" max="11012" width="9" style="86" customWidth="1"/>
    <col min="11013" max="11014" width="11" style="86" customWidth="1"/>
    <col min="11015" max="11264" width="9.140625" style="86"/>
    <col min="11265" max="11265" width="6.42578125" style="86" customWidth="1"/>
    <col min="11266" max="11266" width="13.5703125" style="86" customWidth="1"/>
    <col min="11267" max="11267" width="50.28515625" style="86" customWidth="1"/>
    <col min="11268" max="11268" width="9" style="86" customWidth="1"/>
    <col min="11269" max="11270" width="11" style="86" customWidth="1"/>
    <col min="11271" max="11520" width="9.140625" style="86"/>
    <col min="11521" max="11521" width="6.42578125" style="86" customWidth="1"/>
    <col min="11522" max="11522" width="13.5703125" style="86" customWidth="1"/>
    <col min="11523" max="11523" width="50.28515625" style="86" customWidth="1"/>
    <col min="11524" max="11524" width="9" style="86" customWidth="1"/>
    <col min="11525" max="11526" width="11" style="86" customWidth="1"/>
    <col min="11527" max="11776" width="9.140625" style="86"/>
    <col min="11777" max="11777" width="6.42578125" style="86" customWidth="1"/>
    <col min="11778" max="11778" width="13.5703125" style="86" customWidth="1"/>
    <col min="11779" max="11779" width="50.28515625" style="86" customWidth="1"/>
    <col min="11780" max="11780" width="9" style="86" customWidth="1"/>
    <col min="11781" max="11782" width="11" style="86" customWidth="1"/>
    <col min="11783" max="12032" width="9.140625" style="86"/>
    <col min="12033" max="12033" width="6.42578125" style="86" customWidth="1"/>
    <col min="12034" max="12034" width="13.5703125" style="86" customWidth="1"/>
    <col min="12035" max="12035" width="50.28515625" style="86" customWidth="1"/>
    <col min="12036" max="12036" width="9" style="86" customWidth="1"/>
    <col min="12037" max="12038" width="11" style="86" customWidth="1"/>
    <col min="12039" max="12288" width="9.140625" style="86"/>
    <col min="12289" max="12289" width="6.42578125" style="86" customWidth="1"/>
    <col min="12290" max="12290" width="13.5703125" style="86" customWidth="1"/>
    <col min="12291" max="12291" width="50.28515625" style="86" customWidth="1"/>
    <col min="12292" max="12292" width="9" style="86" customWidth="1"/>
    <col min="12293" max="12294" width="11" style="86" customWidth="1"/>
    <col min="12295" max="12544" width="9.140625" style="86"/>
    <col min="12545" max="12545" width="6.42578125" style="86" customWidth="1"/>
    <col min="12546" max="12546" width="13.5703125" style="86" customWidth="1"/>
    <col min="12547" max="12547" width="50.28515625" style="86" customWidth="1"/>
    <col min="12548" max="12548" width="9" style="86" customWidth="1"/>
    <col min="12549" max="12550" width="11" style="86" customWidth="1"/>
    <col min="12551" max="12800" width="9.140625" style="86"/>
    <col min="12801" max="12801" width="6.42578125" style="86" customWidth="1"/>
    <col min="12802" max="12802" width="13.5703125" style="86" customWidth="1"/>
    <col min="12803" max="12803" width="50.28515625" style="86" customWidth="1"/>
    <col min="12804" max="12804" width="9" style="86" customWidth="1"/>
    <col min="12805" max="12806" width="11" style="86" customWidth="1"/>
    <col min="12807" max="13056" width="9.140625" style="86"/>
    <col min="13057" max="13057" width="6.42578125" style="86" customWidth="1"/>
    <col min="13058" max="13058" width="13.5703125" style="86" customWidth="1"/>
    <col min="13059" max="13059" width="50.28515625" style="86" customWidth="1"/>
    <col min="13060" max="13060" width="9" style="86" customWidth="1"/>
    <col min="13061" max="13062" width="11" style="86" customWidth="1"/>
    <col min="13063" max="13312" width="9.140625" style="86"/>
    <col min="13313" max="13313" width="6.42578125" style="86" customWidth="1"/>
    <col min="13314" max="13314" width="13.5703125" style="86" customWidth="1"/>
    <col min="13315" max="13315" width="50.28515625" style="86" customWidth="1"/>
    <col min="13316" max="13316" width="9" style="86" customWidth="1"/>
    <col min="13317" max="13318" width="11" style="86" customWidth="1"/>
    <col min="13319" max="13568" width="9.140625" style="86"/>
    <col min="13569" max="13569" width="6.42578125" style="86" customWidth="1"/>
    <col min="13570" max="13570" width="13.5703125" style="86" customWidth="1"/>
    <col min="13571" max="13571" width="50.28515625" style="86" customWidth="1"/>
    <col min="13572" max="13572" width="9" style="86" customWidth="1"/>
    <col min="13573" max="13574" width="11" style="86" customWidth="1"/>
    <col min="13575" max="13824" width="9.140625" style="86"/>
    <col min="13825" max="13825" width="6.42578125" style="86" customWidth="1"/>
    <col min="13826" max="13826" width="13.5703125" style="86" customWidth="1"/>
    <col min="13827" max="13827" width="50.28515625" style="86" customWidth="1"/>
    <col min="13828" max="13828" width="9" style="86" customWidth="1"/>
    <col min="13829" max="13830" width="11" style="86" customWidth="1"/>
    <col min="13831" max="14080" width="9.140625" style="86"/>
    <col min="14081" max="14081" width="6.42578125" style="86" customWidth="1"/>
    <col min="14082" max="14082" width="13.5703125" style="86" customWidth="1"/>
    <col min="14083" max="14083" width="50.28515625" style="86" customWidth="1"/>
    <col min="14084" max="14084" width="9" style="86" customWidth="1"/>
    <col min="14085" max="14086" width="11" style="86" customWidth="1"/>
    <col min="14087" max="14336" width="9.140625" style="86"/>
    <col min="14337" max="14337" width="6.42578125" style="86" customWidth="1"/>
    <col min="14338" max="14338" width="13.5703125" style="86" customWidth="1"/>
    <col min="14339" max="14339" width="50.28515625" style="86" customWidth="1"/>
    <col min="14340" max="14340" width="9" style="86" customWidth="1"/>
    <col min="14341" max="14342" width="11" style="86" customWidth="1"/>
    <col min="14343" max="14592" width="9.140625" style="86"/>
    <col min="14593" max="14593" width="6.42578125" style="86" customWidth="1"/>
    <col min="14594" max="14594" width="13.5703125" style="86" customWidth="1"/>
    <col min="14595" max="14595" width="50.28515625" style="86" customWidth="1"/>
    <col min="14596" max="14596" width="9" style="86" customWidth="1"/>
    <col min="14597" max="14598" width="11" style="86" customWidth="1"/>
    <col min="14599" max="14848" width="9.140625" style="86"/>
    <col min="14849" max="14849" width="6.42578125" style="86" customWidth="1"/>
    <col min="14850" max="14850" width="13.5703125" style="86" customWidth="1"/>
    <col min="14851" max="14851" width="50.28515625" style="86" customWidth="1"/>
    <col min="14852" max="14852" width="9" style="86" customWidth="1"/>
    <col min="14853" max="14854" width="11" style="86" customWidth="1"/>
    <col min="14855" max="15104" width="9.140625" style="86"/>
    <col min="15105" max="15105" width="6.42578125" style="86" customWidth="1"/>
    <col min="15106" max="15106" width="13.5703125" style="86" customWidth="1"/>
    <col min="15107" max="15107" width="50.28515625" style="86" customWidth="1"/>
    <col min="15108" max="15108" width="9" style="86" customWidth="1"/>
    <col min="15109" max="15110" width="11" style="86" customWidth="1"/>
    <col min="15111" max="15360" width="9.140625" style="86"/>
    <col min="15361" max="15361" width="6.42578125" style="86" customWidth="1"/>
    <col min="15362" max="15362" width="13.5703125" style="86" customWidth="1"/>
    <col min="15363" max="15363" width="50.28515625" style="86" customWidth="1"/>
    <col min="15364" max="15364" width="9" style="86" customWidth="1"/>
    <col min="15365" max="15366" width="11" style="86" customWidth="1"/>
    <col min="15367" max="15616" width="9.140625" style="86"/>
    <col min="15617" max="15617" width="6.42578125" style="86" customWidth="1"/>
    <col min="15618" max="15618" width="13.5703125" style="86" customWidth="1"/>
    <col min="15619" max="15619" width="50.28515625" style="86" customWidth="1"/>
    <col min="15620" max="15620" width="9" style="86" customWidth="1"/>
    <col min="15621" max="15622" width="11" style="86" customWidth="1"/>
    <col min="15623" max="15872" width="9.140625" style="86"/>
    <col min="15873" max="15873" width="6.42578125" style="86" customWidth="1"/>
    <col min="15874" max="15874" width="13.5703125" style="86" customWidth="1"/>
    <col min="15875" max="15875" width="50.28515625" style="86" customWidth="1"/>
    <col min="15876" max="15876" width="9" style="86" customWidth="1"/>
    <col min="15877" max="15878" width="11" style="86" customWidth="1"/>
    <col min="15879" max="16128" width="9.140625" style="86"/>
    <col min="16129" max="16129" width="6.42578125" style="86" customWidth="1"/>
    <col min="16130" max="16130" width="13.5703125" style="86" customWidth="1"/>
    <col min="16131" max="16131" width="50.28515625" style="86" customWidth="1"/>
    <col min="16132" max="16132" width="9" style="86" customWidth="1"/>
    <col min="16133" max="16134" width="11" style="86" customWidth="1"/>
    <col min="16135" max="16384" width="9.140625" style="86"/>
  </cols>
  <sheetData>
    <row r="1" spans="1:9" ht="29.25" customHeight="1" x14ac:dyDescent="0.2">
      <c r="A1" s="190" t="s">
        <v>60</v>
      </c>
      <c r="B1" s="190"/>
      <c r="C1" s="190"/>
      <c r="D1" s="190"/>
      <c r="E1" s="190"/>
      <c r="F1" s="190"/>
    </row>
    <row r="2" spans="1:9" ht="29.25" customHeight="1" x14ac:dyDescent="0.2">
      <c r="A2" s="190" t="s">
        <v>61</v>
      </c>
      <c r="B2" s="190"/>
      <c r="C2" s="190"/>
      <c r="D2" s="190"/>
      <c r="E2" s="190"/>
      <c r="F2" s="190"/>
    </row>
    <row r="3" spans="1:9" x14ac:dyDescent="0.2">
      <c r="A3" s="189"/>
      <c r="B3" s="189"/>
      <c r="C3" s="189"/>
      <c r="D3" s="189"/>
      <c r="E3" s="189"/>
      <c r="F3" s="189"/>
    </row>
    <row r="5" spans="1:9" ht="15.75" customHeight="1" x14ac:dyDescent="0.2">
      <c r="A5" s="189" t="s">
        <v>2459</v>
      </c>
      <c r="B5" s="189"/>
      <c r="C5" s="189"/>
      <c r="D5" s="189"/>
      <c r="E5" s="189"/>
      <c r="F5" s="189"/>
    </row>
    <row r="6" spans="1:9" ht="27" customHeight="1" x14ac:dyDescent="0.2">
      <c r="A6" s="189" t="s">
        <v>2460</v>
      </c>
      <c r="B6" s="189"/>
      <c r="C6" s="189"/>
      <c r="D6" s="189"/>
      <c r="E6" s="189"/>
      <c r="F6" s="189"/>
    </row>
    <row r="7" spans="1:9" x14ac:dyDescent="0.2">
      <c r="A7" s="195"/>
      <c r="B7" s="195"/>
      <c r="C7" s="195"/>
      <c r="D7" s="195"/>
      <c r="E7" s="195"/>
      <c r="F7" s="195"/>
    </row>
    <row r="8" spans="1:9" x14ac:dyDescent="0.2">
      <c r="A8" s="189"/>
      <c r="B8" s="189"/>
      <c r="C8" s="189"/>
      <c r="D8" s="189"/>
      <c r="E8" s="189"/>
      <c r="F8" s="189"/>
    </row>
    <row r="9" spans="1:9" ht="15.75" customHeight="1" x14ac:dyDescent="0.2">
      <c r="A9" s="190" t="s">
        <v>498</v>
      </c>
      <c r="B9" s="190"/>
      <c r="C9" s="190"/>
      <c r="D9" s="190"/>
      <c r="E9" s="190"/>
      <c r="F9" s="190"/>
    </row>
    <row r="11" spans="1:9" x14ac:dyDescent="0.2">
      <c r="A11" s="191" t="s">
        <v>62</v>
      </c>
      <c r="B11" s="191" t="s">
        <v>63</v>
      </c>
      <c r="C11" s="191" t="s">
        <v>499</v>
      </c>
      <c r="D11" s="191" t="s">
        <v>64</v>
      </c>
      <c r="E11" s="193" t="s">
        <v>65</v>
      </c>
      <c r="F11" s="194"/>
    </row>
    <row r="12" spans="1:9" x14ac:dyDescent="0.2">
      <c r="A12" s="192"/>
      <c r="B12" s="192"/>
      <c r="C12" s="192"/>
      <c r="D12" s="192"/>
      <c r="E12" s="87" t="s">
        <v>500</v>
      </c>
      <c r="F12" s="87" t="s">
        <v>501</v>
      </c>
    </row>
    <row r="13" spans="1:9" x14ac:dyDescent="0.2">
      <c r="A13" s="88">
        <v>1</v>
      </c>
      <c r="B13" s="89">
        <v>2</v>
      </c>
      <c r="C13" s="89">
        <v>3</v>
      </c>
      <c r="D13" s="89">
        <v>4</v>
      </c>
      <c r="E13" s="90">
        <v>5</v>
      </c>
      <c r="F13" s="90">
        <v>6</v>
      </c>
    </row>
    <row r="14" spans="1:9" ht="12.75" customHeight="1" x14ac:dyDescent="0.2">
      <c r="A14" s="198"/>
      <c r="B14" s="199"/>
      <c r="C14" s="199"/>
      <c r="D14" s="199"/>
      <c r="E14" s="199"/>
      <c r="F14" s="200"/>
    </row>
    <row r="15" spans="1:9" ht="12.75" customHeight="1" x14ac:dyDescent="0.2">
      <c r="A15" s="198" t="s">
        <v>2461</v>
      </c>
      <c r="B15" s="199"/>
      <c r="C15" s="199"/>
      <c r="D15" s="199"/>
      <c r="E15" s="199"/>
      <c r="F15" s="200"/>
    </row>
    <row r="16" spans="1:9" ht="22.5" x14ac:dyDescent="0.2">
      <c r="A16" s="91" t="s">
        <v>66</v>
      </c>
      <c r="B16" s="92" t="s">
        <v>2462</v>
      </c>
      <c r="C16" s="93" t="s">
        <v>2463</v>
      </c>
      <c r="D16" s="92" t="s">
        <v>151</v>
      </c>
      <c r="E16" s="196">
        <v>2</v>
      </c>
      <c r="F16" s="197"/>
      <c r="H16" s="201" t="s">
        <v>78</v>
      </c>
      <c r="I16" s="202"/>
    </row>
    <row r="17" spans="1:10" x14ac:dyDescent="0.2">
      <c r="A17" s="94" t="s">
        <v>506</v>
      </c>
      <c r="B17" s="95" t="s">
        <v>67</v>
      </c>
      <c r="C17" s="96" t="s">
        <v>507</v>
      </c>
      <c r="D17" s="95" t="s">
        <v>68</v>
      </c>
      <c r="E17" s="97" t="s">
        <v>2464</v>
      </c>
      <c r="F17" s="97">
        <f>E17*E16</f>
        <v>5.54</v>
      </c>
      <c r="H17" s="129" t="s">
        <v>2464</v>
      </c>
      <c r="I17" s="129" t="s">
        <v>2465</v>
      </c>
      <c r="J17" s="86">
        <f>F17-I17</f>
        <v>-5.54</v>
      </c>
    </row>
    <row r="18" spans="1:10" x14ac:dyDescent="0.2">
      <c r="A18" s="94" t="s">
        <v>510</v>
      </c>
      <c r="B18" s="95" t="s">
        <v>2416</v>
      </c>
      <c r="C18" s="96" t="s">
        <v>2417</v>
      </c>
      <c r="D18" s="95" t="s">
        <v>2320</v>
      </c>
      <c r="E18" s="97" t="s">
        <v>1785</v>
      </c>
      <c r="F18" s="97">
        <f>E18*E16</f>
        <v>0.08</v>
      </c>
      <c r="H18" s="129" t="s">
        <v>1785</v>
      </c>
      <c r="I18" s="129" t="s">
        <v>638</v>
      </c>
      <c r="J18" s="86">
        <f>F18-I18</f>
        <v>-0.08</v>
      </c>
    </row>
    <row r="19" spans="1:10" x14ac:dyDescent="0.2">
      <c r="A19" s="91" t="s">
        <v>72</v>
      </c>
      <c r="B19" s="92" t="s">
        <v>2455</v>
      </c>
      <c r="C19" s="93" t="s">
        <v>2456</v>
      </c>
      <c r="D19" s="92" t="s">
        <v>151</v>
      </c>
      <c r="E19" s="196">
        <v>2</v>
      </c>
      <c r="F19" s="197"/>
      <c r="H19" s="201" t="s">
        <v>78</v>
      </c>
      <c r="I19" s="202"/>
    </row>
    <row r="20" spans="1:10" ht="45" x14ac:dyDescent="0.2">
      <c r="A20" s="91" t="s">
        <v>75</v>
      </c>
      <c r="B20" s="92" t="s">
        <v>2466</v>
      </c>
      <c r="C20" s="93" t="s">
        <v>2467</v>
      </c>
      <c r="D20" s="92" t="s">
        <v>151</v>
      </c>
      <c r="E20" s="196" t="s">
        <v>81</v>
      </c>
      <c r="F20" s="197"/>
    </row>
    <row r="21" spans="1:10" x14ac:dyDescent="0.2">
      <c r="A21" s="94" t="s">
        <v>2</v>
      </c>
      <c r="B21" s="95" t="s">
        <v>67</v>
      </c>
      <c r="C21" s="96" t="s">
        <v>507</v>
      </c>
      <c r="D21" s="95" t="s">
        <v>68</v>
      </c>
      <c r="E21" s="97" t="s">
        <v>2468</v>
      </c>
      <c r="F21" s="97" t="s">
        <v>2469</v>
      </c>
    </row>
    <row r="22" spans="1:10" ht="22.5" x14ac:dyDescent="0.2">
      <c r="A22" s="94" t="s">
        <v>3</v>
      </c>
      <c r="B22" s="95" t="s">
        <v>110</v>
      </c>
      <c r="C22" s="96" t="s">
        <v>111</v>
      </c>
      <c r="D22" s="95" t="s">
        <v>71</v>
      </c>
      <c r="E22" s="97" t="s">
        <v>570</v>
      </c>
      <c r="F22" s="97" t="s">
        <v>2304</v>
      </c>
    </row>
    <row r="23" spans="1:10" x14ac:dyDescent="0.2">
      <c r="A23" s="94" t="s">
        <v>2198</v>
      </c>
      <c r="B23" s="95" t="s">
        <v>2400</v>
      </c>
      <c r="C23" s="96" t="s">
        <v>2401</v>
      </c>
      <c r="D23" s="95" t="s">
        <v>71</v>
      </c>
      <c r="E23" s="97" t="s">
        <v>2470</v>
      </c>
      <c r="F23" s="97" t="s">
        <v>2471</v>
      </c>
    </row>
    <row r="24" spans="1:10" x14ac:dyDescent="0.2">
      <c r="A24" s="94" t="s">
        <v>2200</v>
      </c>
      <c r="B24" s="95" t="s">
        <v>2416</v>
      </c>
      <c r="C24" s="96" t="s">
        <v>2417</v>
      </c>
      <c r="D24" s="95" t="s">
        <v>2320</v>
      </c>
      <c r="E24" s="97" t="s">
        <v>2294</v>
      </c>
      <c r="F24" s="97" t="s">
        <v>2300</v>
      </c>
    </row>
    <row r="25" spans="1:10" x14ac:dyDescent="0.2">
      <c r="A25" s="94" t="s">
        <v>2472</v>
      </c>
      <c r="B25" s="95" t="s">
        <v>2420</v>
      </c>
      <c r="C25" s="96" t="s">
        <v>2421</v>
      </c>
      <c r="D25" s="95" t="s">
        <v>1916</v>
      </c>
      <c r="E25" s="97" t="s">
        <v>2473</v>
      </c>
      <c r="F25" s="97" t="s">
        <v>2474</v>
      </c>
    </row>
    <row r="26" spans="1:10" x14ac:dyDescent="0.2">
      <c r="A26" s="94" t="s">
        <v>2475</v>
      </c>
      <c r="B26" s="95" t="s">
        <v>2424</v>
      </c>
      <c r="C26" s="96" t="s">
        <v>1875</v>
      </c>
      <c r="D26" s="95" t="s">
        <v>322</v>
      </c>
      <c r="E26" s="97" t="s">
        <v>1145</v>
      </c>
      <c r="F26" s="97" t="s">
        <v>2476</v>
      </c>
    </row>
    <row r="27" spans="1:10" x14ac:dyDescent="0.2">
      <c r="A27" s="94" t="s">
        <v>2477</v>
      </c>
      <c r="B27" s="95" t="s">
        <v>2431</v>
      </c>
      <c r="C27" s="96" t="s">
        <v>2432</v>
      </c>
      <c r="D27" s="95" t="s">
        <v>322</v>
      </c>
      <c r="E27" s="97" t="s">
        <v>2300</v>
      </c>
      <c r="F27" s="97" t="s">
        <v>1150</v>
      </c>
    </row>
    <row r="28" spans="1:10" ht="33.75" x14ac:dyDescent="0.2">
      <c r="A28" s="94" t="s">
        <v>2478</v>
      </c>
      <c r="B28" s="95" t="s">
        <v>2441</v>
      </c>
      <c r="C28" s="96" t="s">
        <v>2442</v>
      </c>
      <c r="D28" s="95" t="s">
        <v>322</v>
      </c>
      <c r="E28" s="97" t="s">
        <v>2479</v>
      </c>
      <c r="F28" s="97" t="s">
        <v>907</v>
      </c>
    </row>
    <row r="29" spans="1:10" ht="22.5" x14ac:dyDescent="0.2">
      <c r="A29" s="91" t="s">
        <v>78</v>
      </c>
      <c r="B29" s="92" t="s">
        <v>2457</v>
      </c>
      <c r="C29" s="93" t="s">
        <v>2458</v>
      </c>
      <c r="D29" s="92" t="s">
        <v>151</v>
      </c>
      <c r="E29" s="196" t="s">
        <v>81</v>
      </c>
      <c r="F29" s="197"/>
    </row>
    <row r="30" spans="1:10" ht="12.75" customHeight="1" x14ac:dyDescent="0.2">
      <c r="A30" s="198"/>
      <c r="B30" s="199"/>
      <c r="C30" s="199"/>
      <c r="D30" s="199"/>
      <c r="E30" s="199"/>
      <c r="F30" s="200"/>
    </row>
    <row r="31" spans="1:10" ht="12.75" customHeight="1" x14ac:dyDescent="0.2">
      <c r="A31" s="198" t="s">
        <v>2480</v>
      </c>
      <c r="B31" s="199"/>
      <c r="C31" s="199"/>
      <c r="D31" s="199"/>
      <c r="E31" s="199"/>
      <c r="F31" s="200"/>
    </row>
    <row r="32" spans="1:10" x14ac:dyDescent="0.2">
      <c r="A32" s="91" t="s">
        <v>81</v>
      </c>
      <c r="B32" s="92" t="s">
        <v>2481</v>
      </c>
      <c r="C32" s="93" t="s">
        <v>2482</v>
      </c>
      <c r="D32" s="92" t="s">
        <v>2320</v>
      </c>
      <c r="E32" s="196" t="s">
        <v>66</v>
      </c>
      <c r="F32" s="197"/>
    </row>
    <row r="33" spans="1:6" x14ac:dyDescent="0.2">
      <c r="A33" s="94" t="s">
        <v>6</v>
      </c>
      <c r="B33" s="95" t="s">
        <v>67</v>
      </c>
      <c r="C33" s="96" t="s">
        <v>507</v>
      </c>
      <c r="D33" s="95" t="s">
        <v>68</v>
      </c>
      <c r="E33" s="97" t="s">
        <v>385</v>
      </c>
      <c r="F33" s="97" t="s">
        <v>385</v>
      </c>
    </row>
    <row r="34" spans="1:6" x14ac:dyDescent="0.2">
      <c r="A34" s="94" t="s">
        <v>7</v>
      </c>
      <c r="B34" s="95" t="s">
        <v>2400</v>
      </c>
      <c r="C34" s="96" t="s">
        <v>2401</v>
      </c>
      <c r="D34" s="95" t="s">
        <v>71</v>
      </c>
      <c r="E34" s="97" t="s">
        <v>1386</v>
      </c>
      <c r="F34" s="97" t="s">
        <v>1386</v>
      </c>
    </row>
    <row r="35" spans="1:6" ht="22.5" x14ac:dyDescent="0.2">
      <c r="A35" s="91" t="s">
        <v>84</v>
      </c>
      <c r="B35" s="92" t="s">
        <v>2402</v>
      </c>
      <c r="C35" s="93" t="s">
        <v>2403</v>
      </c>
      <c r="D35" s="92" t="s">
        <v>151</v>
      </c>
      <c r="E35" s="196" t="s">
        <v>127</v>
      </c>
      <c r="F35" s="197"/>
    </row>
    <row r="36" spans="1:6" ht="22.5" x14ac:dyDescent="0.2">
      <c r="A36" s="91" t="s">
        <v>87</v>
      </c>
      <c r="B36" s="92" t="s">
        <v>2404</v>
      </c>
      <c r="C36" s="93" t="s">
        <v>2483</v>
      </c>
      <c r="D36" s="92" t="s">
        <v>151</v>
      </c>
      <c r="E36" s="196" t="s">
        <v>210</v>
      </c>
      <c r="F36" s="197"/>
    </row>
    <row r="37" spans="1:6" ht="22.5" x14ac:dyDescent="0.2">
      <c r="A37" s="91" t="s">
        <v>90</v>
      </c>
      <c r="B37" s="92" t="s">
        <v>2405</v>
      </c>
      <c r="C37" s="93" t="s">
        <v>2484</v>
      </c>
      <c r="D37" s="92" t="s">
        <v>151</v>
      </c>
      <c r="E37" s="196" t="s">
        <v>127</v>
      </c>
      <c r="F37" s="197"/>
    </row>
    <row r="38" spans="1:6" ht="22.5" x14ac:dyDescent="0.2">
      <c r="A38" s="91" t="s">
        <v>93</v>
      </c>
      <c r="B38" s="92" t="s">
        <v>2406</v>
      </c>
      <c r="C38" s="93" t="s">
        <v>2485</v>
      </c>
      <c r="D38" s="92" t="s">
        <v>151</v>
      </c>
      <c r="E38" s="196" t="s">
        <v>210</v>
      </c>
      <c r="F38" s="197"/>
    </row>
    <row r="39" spans="1:6" ht="22.5" x14ac:dyDescent="0.2">
      <c r="A39" s="91" t="s">
        <v>96</v>
      </c>
      <c r="B39" s="92" t="s">
        <v>2486</v>
      </c>
      <c r="C39" s="93" t="s">
        <v>2487</v>
      </c>
      <c r="D39" s="92" t="s">
        <v>875</v>
      </c>
      <c r="E39" s="196" t="s">
        <v>112</v>
      </c>
      <c r="F39" s="197"/>
    </row>
    <row r="40" spans="1:6" x14ac:dyDescent="0.2">
      <c r="A40" s="94" t="s">
        <v>694</v>
      </c>
      <c r="B40" s="95" t="s">
        <v>67</v>
      </c>
      <c r="C40" s="96" t="s">
        <v>507</v>
      </c>
      <c r="D40" s="95" t="s">
        <v>68</v>
      </c>
      <c r="E40" s="97" t="s">
        <v>231</v>
      </c>
      <c r="F40" s="97" t="s">
        <v>2488</v>
      </c>
    </row>
    <row r="41" spans="1:6" x14ac:dyDescent="0.2">
      <c r="A41" s="94" t="s">
        <v>696</v>
      </c>
      <c r="B41" s="95" t="s">
        <v>2400</v>
      </c>
      <c r="C41" s="96" t="s">
        <v>2401</v>
      </c>
      <c r="D41" s="95" t="s">
        <v>71</v>
      </c>
      <c r="E41" s="97" t="s">
        <v>1444</v>
      </c>
      <c r="F41" s="97" t="s">
        <v>876</v>
      </c>
    </row>
    <row r="42" spans="1:6" x14ac:dyDescent="0.2">
      <c r="A42" s="94" t="s">
        <v>698</v>
      </c>
      <c r="B42" s="95" t="s">
        <v>2418</v>
      </c>
      <c r="C42" s="96" t="s">
        <v>2419</v>
      </c>
      <c r="D42" s="95" t="s">
        <v>322</v>
      </c>
      <c r="E42" s="97" t="s">
        <v>588</v>
      </c>
      <c r="F42" s="97" t="s">
        <v>200</v>
      </c>
    </row>
    <row r="43" spans="1:6" x14ac:dyDescent="0.2">
      <c r="A43" s="94" t="s">
        <v>700</v>
      </c>
      <c r="B43" s="95" t="s">
        <v>2422</v>
      </c>
      <c r="C43" s="96" t="s">
        <v>2423</v>
      </c>
      <c r="D43" s="95" t="s">
        <v>322</v>
      </c>
      <c r="E43" s="97" t="s">
        <v>1100</v>
      </c>
      <c r="F43" s="97" t="s">
        <v>2489</v>
      </c>
    </row>
    <row r="44" spans="1:6" x14ac:dyDescent="0.2">
      <c r="A44" s="94" t="s">
        <v>702</v>
      </c>
      <c r="B44" s="95" t="s">
        <v>2425</v>
      </c>
      <c r="C44" s="96" t="s">
        <v>2426</v>
      </c>
      <c r="D44" s="95" t="s">
        <v>144</v>
      </c>
      <c r="E44" s="97" t="s">
        <v>614</v>
      </c>
      <c r="F44" s="97" t="s">
        <v>626</v>
      </c>
    </row>
    <row r="45" spans="1:6" ht="22.5" x14ac:dyDescent="0.2">
      <c r="A45" s="94" t="s">
        <v>704</v>
      </c>
      <c r="B45" s="95" t="s">
        <v>2429</v>
      </c>
      <c r="C45" s="96" t="s">
        <v>2430</v>
      </c>
      <c r="D45" s="95" t="s">
        <v>144</v>
      </c>
      <c r="E45" s="97" t="s">
        <v>1601</v>
      </c>
      <c r="F45" s="97" t="s">
        <v>2490</v>
      </c>
    </row>
    <row r="46" spans="1:6" ht="33.75" x14ac:dyDescent="0.2">
      <c r="A46" s="91" t="s">
        <v>99</v>
      </c>
      <c r="B46" s="92" t="s">
        <v>2437</v>
      </c>
      <c r="C46" s="93" t="s">
        <v>2438</v>
      </c>
      <c r="D46" s="92" t="s">
        <v>2411</v>
      </c>
      <c r="E46" s="196" t="s">
        <v>2378</v>
      </c>
      <c r="F46" s="197"/>
    </row>
    <row r="47" spans="1:6" ht="33.75" x14ac:dyDescent="0.2">
      <c r="A47" s="91" t="s">
        <v>103</v>
      </c>
      <c r="B47" s="92" t="s">
        <v>2439</v>
      </c>
      <c r="C47" s="93" t="s">
        <v>2440</v>
      </c>
      <c r="D47" s="92" t="s">
        <v>2411</v>
      </c>
      <c r="E47" s="196" t="s">
        <v>2227</v>
      </c>
      <c r="F47" s="197"/>
    </row>
    <row r="48" spans="1:6" ht="22.5" x14ac:dyDescent="0.2">
      <c r="A48" s="91" t="s">
        <v>106</v>
      </c>
      <c r="B48" s="92" t="s">
        <v>2491</v>
      </c>
      <c r="C48" s="93" t="s">
        <v>2492</v>
      </c>
      <c r="D48" s="92" t="s">
        <v>2320</v>
      </c>
      <c r="E48" s="196" t="s">
        <v>1046</v>
      </c>
      <c r="F48" s="197"/>
    </row>
    <row r="49" spans="1:6" x14ac:dyDescent="0.2">
      <c r="A49" s="94" t="s">
        <v>753</v>
      </c>
      <c r="B49" s="95" t="s">
        <v>67</v>
      </c>
      <c r="C49" s="96" t="s">
        <v>507</v>
      </c>
      <c r="D49" s="95" t="s">
        <v>68</v>
      </c>
      <c r="E49" s="97" t="s">
        <v>2493</v>
      </c>
      <c r="F49" s="97" t="s">
        <v>2494</v>
      </c>
    </row>
    <row r="50" spans="1:6" x14ac:dyDescent="0.2">
      <c r="A50" s="94" t="s">
        <v>755</v>
      </c>
      <c r="B50" s="95" t="s">
        <v>2400</v>
      </c>
      <c r="C50" s="96" t="s">
        <v>2401</v>
      </c>
      <c r="D50" s="95" t="s">
        <v>71</v>
      </c>
      <c r="E50" s="97" t="s">
        <v>1785</v>
      </c>
      <c r="F50" s="97" t="s">
        <v>1995</v>
      </c>
    </row>
    <row r="51" spans="1:6" x14ac:dyDescent="0.2">
      <c r="A51" s="94" t="s">
        <v>757</v>
      </c>
      <c r="B51" s="95" t="s">
        <v>2425</v>
      </c>
      <c r="C51" s="96" t="s">
        <v>2426</v>
      </c>
      <c r="D51" s="95" t="s">
        <v>144</v>
      </c>
      <c r="E51" s="97" t="s">
        <v>2495</v>
      </c>
      <c r="F51" s="97" t="s">
        <v>2496</v>
      </c>
    </row>
    <row r="52" spans="1:6" ht="22.5" x14ac:dyDescent="0.2">
      <c r="A52" s="91" t="s">
        <v>109</v>
      </c>
      <c r="B52" s="92" t="s">
        <v>2451</v>
      </c>
      <c r="C52" s="93" t="s">
        <v>2452</v>
      </c>
      <c r="D52" s="92" t="s">
        <v>151</v>
      </c>
      <c r="E52" s="196" t="s">
        <v>127</v>
      </c>
      <c r="F52" s="197"/>
    </row>
    <row r="53" spans="1:6" ht="22.5" x14ac:dyDescent="0.2">
      <c r="A53" s="91" t="s">
        <v>112</v>
      </c>
      <c r="B53" s="92" t="s">
        <v>2497</v>
      </c>
      <c r="C53" s="93" t="s">
        <v>2498</v>
      </c>
      <c r="D53" s="92" t="s">
        <v>2320</v>
      </c>
      <c r="E53" s="196" t="s">
        <v>910</v>
      </c>
      <c r="F53" s="197"/>
    </row>
    <row r="54" spans="1:6" x14ac:dyDescent="0.2">
      <c r="A54" s="94" t="s">
        <v>2499</v>
      </c>
      <c r="B54" s="95" t="s">
        <v>67</v>
      </c>
      <c r="C54" s="96" t="s">
        <v>507</v>
      </c>
      <c r="D54" s="95" t="s">
        <v>68</v>
      </c>
      <c r="E54" s="97" t="s">
        <v>2500</v>
      </c>
      <c r="F54" s="97" t="s">
        <v>2501</v>
      </c>
    </row>
    <row r="55" spans="1:6" x14ac:dyDescent="0.2">
      <c r="A55" s="94" t="s">
        <v>2502</v>
      </c>
      <c r="B55" s="95" t="s">
        <v>2400</v>
      </c>
      <c r="C55" s="96" t="s">
        <v>2401</v>
      </c>
      <c r="D55" s="95" t="s">
        <v>71</v>
      </c>
      <c r="E55" s="97" t="s">
        <v>1785</v>
      </c>
      <c r="F55" s="97" t="s">
        <v>865</v>
      </c>
    </row>
    <row r="56" spans="1:6" x14ac:dyDescent="0.2">
      <c r="A56" s="94" t="s">
        <v>2503</v>
      </c>
      <c r="B56" s="95" t="s">
        <v>2425</v>
      </c>
      <c r="C56" s="96" t="s">
        <v>2426</v>
      </c>
      <c r="D56" s="95" t="s">
        <v>144</v>
      </c>
      <c r="E56" s="97" t="s">
        <v>2495</v>
      </c>
      <c r="F56" s="97" t="s">
        <v>2504</v>
      </c>
    </row>
    <row r="57" spans="1:6" ht="22.5" x14ac:dyDescent="0.2">
      <c r="A57" s="91" t="s">
        <v>115</v>
      </c>
      <c r="B57" s="92" t="s">
        <v>2453</v>
      </c>
      <c r="C57" s="93" t="s">
        <v>2454</v>
      </c>
      <c r="D57" s="92" t="s">
        <v>151</v>
      </c>
      <c r="E57" s="196" t="s">
        <v>96</v>
      </c>
      <c r="F57" s="197"/>
    </row>
    <row r="58" spans="1:6" ht="22.5" x14ac:dyDescent="0.2">
      <c r="A58" s="91" t="s">
        <v>118</v>
      </c>
      <c r="B58" s="92" t="s">
        <v>2505</v>
      </c>
      <c r="C58" s="93" t="s">
        <v>2506</v>
      </c>
      <c r="D58" s="92" t="s">
        <v>2320</v>
      </c>
      <c r="E58" s="196" t="s">
        <v>1150</v>
      </c>
      <c r="F58" s="197"/>
    </row>
    <row r="59" spans="1:6" x14ac:dyDescent="0.2">
      <c r="A59" s="94" t="s">
        <v>809</v>
      </c>
      <c r="B59" s="95" t="s">
        <v>67</v>
      </c>
      <c r="C59" s="96" t="s">
        <v>507</v>
      </c>
      <c r="D59" s="95" t="s">
        <v>68</v>
      </c>
      <c r="E59" s="97" t="s">
        <v>2507</v>
      </c>
      <c r="F59" s="97" t="s">
        <v>2508</v>
      </c>
    </row>
    <row r="60" spans="1:6" x14ac:dyDescent="0.2">
      <c r="A60" s="94" t="s">
        <v>812</v>
      </c>
      <c r="B60" s="95" t="s">
        <v>2400</v>
      </c>
      <c r="C60" s="96" t="s">
        <v>2401</v>
      </c>
      <c r="D60" s="95" t="s">
        <v>71</v>
      </c>
      <c r="E60" s="97" t="s">
        <v>1785</v>
      </c>
      <c r="F60" s="97" t="s">
        <v>2294</v>
      </c>
    </row>
    <row r="61" spans="1:6" x14ac:dyDescent="0.2">
      <c r="A61" s="94" t="s">
        <v>814</v>
      </c>
      <c r="B61" s="95" t="s">
        <v>2425</v>
      </c>
      <c r="C61" s="96" t="s">
        <v>2426</v>
      </c>
      <c r="D61" s="95" t="s">
        <v>144</v>
      </c>
      <c r="E61" s="97" t="s">
        <v>2495</v>
      </c>
      <c r="F61" s="97" t="s">
        <v>2509</v>
      </c>
    </row>
    <row r="62" spans="1:6" ht="22.5" x14ac:dyDescent="0.2">
      <c r="A62" s="91" t="s">
        <v>121</v>
      </c>
      <c r="B62" s="92" t="s">
        <v>2447</v>
      </c>
      <c r="C62" s="93" t="s">
        <v>2448</v>
      </c>
      <c r="D62" s="92" t="s">
        <v>151</v>
      </c>
      <c r="E62" s="196" t="s">
        <v>127</v>
      </c>
      <c r="F62" s="197"/>
    </row>
    <row r="63" spans="1:6" x14ac:dyDescent="0.2">
      <c r="A63" s="91" t="s">
        <v>124</v>
      </c>
      <c r="B63" s="92" t="s">
        <v>2449</v>
      </c>
      <c r="C63" s="93" t="s">
        <v>2450</v>
      </c>
      <c r="D63" s="92" t="s">
        <v>151</v>
      </c>
      <c r="E63" s="196" t="s">
        <v>112</v>
      </c>
      <c r="F63" s="197"/>
    </row>
    <row r="64" spans="1:6" x14ac:dyDescent="0.2">
      <c r="A64" s="91" t="s">
        <v>127</v>
      </c>
      <c r="B64" s="92" t="s">
        <v>2443</v>
      </c>
      <c r="C64" s="93" t="s">
        <v>2444</v>
      </c>
      <c r="D64" s="92" t="s">
        <v>218</v>
      </c>
      <c r="E64" s="196" t="s">
        <v>2510</v>
      </c>
      <c r="F64" s="197"/>
    </row>
    <row r="65" spans="1:6" x14ac:dyDescent="0.2">
      <c r="A65" s="91" t="s">
        <v>130</v>
      </c>
      <c r="B65" s="92" t="s">
        <v>2445</v>
      </c>
      <c r="C65" s="93" t="s">
        <v>2446</v>
      </c>
      <c r="D65" s="92" t="s">
        <v>151</v>
      </c>
      <c r="E65" s="196" t="s">
        <v>240</v>
      </c>
      <c r="F65" s="197"/>
    </row>
    <row r="66" spans="1:6" x14ac:dyDescent="0.2">
      <c r="A66" s="91" t="s">
        <v>133</v>
      </c>
      <c r="B66" s="92" t="s">
        <v>2407</v>
      </c>
      <c r="C66" s="93" t="s">
        <v>2408</v>
      </c>
      <c r="D66" s="92" t="s">
        <v>154</v>
      </c>
      <c r="E66" s="196" t="s">
        <v>271</v>
      </c>
      <c r="F66" s="197"/>
    </row>
    <row r="67" spans="1:6" ht="22.5" x14ac:dyDescent="0.2">
      <c r="A67" s="91" t="s">
        <v>136</v>
      </c>
      <c r="B67" s="92" t="s">
        <v>2511</v>
      </c>
      <c r="C67" s="93" t="s">
        <v>2512</v>
      </c>
      <c r="D67" s="92" t="s">
        <v>875</v>
      </c>
      <c r="E67" s="196" t="s">
        <v>2476</v>
      </c>
      <c r="F67" s="197"/>
    </row>
    <row r="68" spans="1:6" x14ac:dyDescent="0.2">
      <c r="A68" s="94" t="s">
        <v>877</v>
      </c>
      <c r="B68" s="95" t="s">
        <v>67</v>
      </c>
      <c r="C68" s="96" t="s">
        <v>507</v>
      </c>
      <c r="D68" s="95" t="s">
        <v>68</v>
      </c>
      <c r="E68" s="97" t="s">
        <v>2513</v>
      </c>
      <c r="F68" s="97" t="s">
        <v>2514</v>
      </c>
    </row>
    <row r="69" spans="1:6" x14ac:dyDescent="0.2">
      <c r="A69" s="94" t="s">
        <v>880</v>
      </c>
      <c r="B69" s="95" t="s">
        <v>2400</v>
      </c>
      <c r="C69" s="96" t="s">
        <v>2401</v>
      </c>
      <c r="D69" s="95" t="s">
        <v>71</v>
      </c>
      <c r="E69" s="97" t="s">
        <v>1651</v>
      </c>
      <c r="F69" s="97" t="s">
        <v>2515</v>
      </c>
    </row>
    <row r="70" spans="1:6" ht="22.5" x14ac:dyDescent="0.2">
      <c r="A70" s="91" t="s">
        <v>139</v>
      </c>
      <c r="B70" s="92" t="s">
        <v>2409</v>
      </c>
      <c r="C70" s="93" t="s">
        <v>2410</v>
      </c>
      <c r="D70" s="92" t="s">
        <v>2411</v>
      </c>
      <c r="E70" s="196" t="s">
        <v>910</v>
      </c>
      <c r="F70" s="197"/>
    </row>
    <row r="71" spans="1:6" ht="22.5" x14ac:dyDescent="0.2">
      <c r="A71" s="91" t="s">
        <v>194</v>
      </c>
      <c r="B71" s="92" t="s">
        <v>2412</v>
      </c>
      <c r="C71" s="93" t="s">
        <v>2413</v>
      </c>
      <c r="D71" s="92" t="s">
        <v>2411</v>
      </c>
      <c r="E71" s="196" t="s">
        <v>614</v>
      </c>
      <c r="F71" s="197"/>
    </row>
    <row r="72" spans="1:6" ht="22.5" x14ac:dyDescent="0.2">
      <c r="A72" s="91" t="s">
        <v>197</v>
      </c>
      <c r="B72" s="92" t="s">
        <v>2414</v>
      </c>
      <c r="C72" s="93" t="s">
        <v>2415</v>
      </c>
      <c r="D72" s="92" t="s">
        <v>2411</v>
      </c>
      <c r="E72" s="196" t="s">
        <v>1924</v>
      </c>
      <c r="F72" s="197"/>
    </row>
    <row r="73" spans="1:6" ht="22.5" x14ac:dyDescent="0.2">
      <c r="A73" s="91" t="s">
        <v>200</v>
      </c>
      <c r="B73" s="92" t="s">
        <v>2516</v>
      </c>
      <c r="C73" s="93" t="s">
        <v>2517</v>
      </c>
      <c r="D73" s="92" t="s">
        <v>1916</v>
      </c>
      <c r="E73" s="196" t="s">
        <v>2383</v>
      </c>
      <c r="F73" s="197"/>
    </row>
    <row r="74" spans="1:6" x14ac:dyDescent="0.2">
      <c r="A74" s="94" t="s">
        <v>917</v>
      </c>
      <c r="B74" s="95" t="s">
        <v>67</v>
      </c>
      <c r="C74" s="96" t="s">
        <v>507</v>
      </c>
      <c r="D74" s="95" t="s">
        <v>68</v>
      </c>
      <c r="E74" s="97" t="s">
        <v>2518</v>
      </c>
      <c r="F74" s="97" t="s">
        <v>2519</v>
      </c>
    </row>
    <row r="75" spans="1:6" ht="22.5" x14ac:dyDescent="0.2">
      <c r="A75" s="94" t="s">
        <v>920</v>
      </c>
      <c r="B75" s="95" t="s">
        <v>110</v>
      </c>
      <c r="C75" s="96" t="s">
        <v>111</v>
      </c>
      <c r="D75" s="95" t="s">
        <v>71</v>
      </c>
      <c r="E75" s="97" t="s">
        <v>2520</v>
      </c>
      <c r="F75" s="97" t="s">
        <v>2521</v>
      </c>
    </row>
    <row r="76" spans="1:6" x14ac:dyDescent="0.2">
      <c r="A76" s="94" t="s">
        <v>923</v>
      </c>
      <c r="B76" s="95" t="s">
        <v>2400</v>
      </c>
      <c r="C76" s="96" t="s">
        <v>2401</v>
      </c>
      <c r="D76" s="95" t="s">
        <v>71</v>
      </c>
      <c r="E76" s="97" t="s">
        <v>927</v>
      </c>
      <c r="F76" s="97" t="s">
        <v>2522</v>
      </c>
    </row>
    <row r="77" spans="1:6" x14ac:dyDescent="0.2">
      <c r="A77" s="94" t="s">
        <v>926</v>
      </c>
      <c r="B77" s="95" t="s">
        <v>2427</v>
      </c>
      <c r="C77" s="96" t="s">
        <v>2428</v>
      </c>
      <c r="D77" s="95" t="s">
        <v>144</v>
      </c>
      <c r="E77" s="97" t="s">
        <v>1354</v>
      </c>
      <c r="F77" s="97" t="s">
        <v>1051</v>
      </c>
    </row>
    <row r="78" spans="1:6" x14ac:dyDescent="0.2">
      <c r="A78" s="94" t="s">
        <v>929</v>
      </c>
      <c r="B78" s="95" t="s">
        <v>2431</v>
      </c>
      <c r="C78" s="96" t="s">
        <v>2432</v>
      </c>
      <c r="D78" s="95" t="s">
        <v>322</v>
      </c>
      <c r="E78" s="97" t="s">
        <v>1971</v>
      </c>
      <c r="F78" s="97" t="s">
        <v>2523</v>
      </c>
    </row>
    <row r="79" spans="1:6" ht="22.5" x14ac:dyDescent="0.2">
      <c r="A79" s="94" t="s">
        <v>932</v>
      </c>
      <c r="B79" s="95" t="s">
        <v>2435</v>
      </c>
      <c r="C79" s="96" t="s">
        <v>2436</v>
      </c>
      <c r="D79" s="95" t="s">
        <v>144</v>
      </c>
      <c r="E79" s="97" t="s">
        <v>2524</v>
      </c>
      <c r="F79" s="97" t="s">
        <v>2525</v>
      </c>
    </row>
    <row r="80" spans="1:6" ht="33.75" x14ac:dyDescent="0.2">
      <c r="A80" s="91" t="s">
        <v>203</v>
      </c>
      <c r="B80" s="92" t="s">
        <v>2526</v>
      </c>
      <c r="C80" s="93" t="s">
        <v>2527</v>
      </c>
      <c r="D80" s="92" t="s">
        <v>875</v>
      </c>
      <c r="E80" s="196" t="s">
        <v>511</v>
      </c>
      <c r="F80" s="197"/>
    </row>
    <row r="81" spans="1:6" x14ac:dyDescent="0.2">
      <c r="A81" s="94" t="s">
        <v>1983</v>
      </c>
      <c r="B81" s="95" t="s">
        <v>67</v>
      </c>
      <c r="C81" s="96" t="s">
        <v>507</v>
      </c>
      <c r="D81" s="95" t="s">
        <v>68</v>
      </c>
      <c r="E81" s="97" t="s">
        <v>2528</v>
      </c>
      <c r="F81" s="97" t="s">
        <v>2529</v>
      </c>
    </row>
    <row r="82" spans="1:6" ht="22.5" x14ac:dyDescent="0.2">
      <c r="A82" s="94" t="s">
        <v>1986</v>
      </c>
      <c r="B82" s="95" t="s">
        <v>110</v>
      </c>
      <c r="C82" s="96" t="s">
        <v>111</v>
      </c>
      <c r="D82" s="95" t="s">
        <v>71</v>
      </c>
      <c r="E82" s="97" t="s">
        <v>2530</v>
      </c>
      <c r="F82" s="97" t="s">
        <v>2531</v>
      </c>
    </row>
    <row r="83" spans="1:6" x14ac:dyDescent="0.2">
      <c r="A83" s="94" t="s">
        <v>1988</v>
      </c>
      <c r="B83" s="95" t="s">
        <v>2427</v>
      </c>
      <c r="C83" s="96" t="s">
        <v>2428</v>
      </c>
      <c r="D83" s="95" t="s">
        <v>144</v>
      </c>
      <c r="E83" s="97" t="s">
        <v>1054</v>
      </c>
      <c r="F83" s="97" t="s">
        <v>2532</v>
      </c>
    </row>
    <row r="84" spans="1:6" x14ac:dyDescent="0.2">
      <c r="A84" s="94" t="s">
        <v>2533</v>
      </c>
      <c r="B84" s="95" t="s">
        <v>2431</v>
      </c>
      <c r="C84" s="96" t="s">
        <v>2432</v>
      </c>
      <c r="D84" s="95" t="s">
        <v>322</v>
      </c>
      <c r="E84" s="97" t="s">
        <v>2534</v>
      </c>
      <c r="F84" s="97" t="s">
        <v>600</v>
      </c>
    </row>
    <row r="85" spans="1:6" x14ac:dyDescent="0.2">
      <c r="A85" s="94" t="s">
        <v>2535</v>
      </c>
      <c r="B85" s="95" t="s">
        <v>2433</v>
      </c>
      <c r="C85" s="96" t="s">
        <v>2434</v>
      </c>
      <c r="D85" s="95" t="s">
        <v>144</v>
      </c>
      <c r="E85" s="97" t="s">
        <v>570</v>
      </c>
      <c r="F85" s="97" t="s">
        <v>2536</v>
      </c>
    </row>
    <row r="86" spans="1:6" ht="12.75" customHeight="1" x14ac:dyDescent="0.2">
      <c r="A86" s="198"/>
      <c r="B86" s="199"/>
      <c r="C86" s="199"/>
      <c r="D86" s="199"/>
      <c r="E86" s="199"/>
      <c r="F86" s="200"/>
    </row>
  </sheetData>
  <mergeCells count="48">
    <mergeCell ref="E72:F72"/>
    <mergeCell ref="E73:F73"/>
    <mergeCell ref="E80:F80"/>
    <mergeCell ref="A86:F86"/>
    <mergeCell ref="H16:I16"/>
    <mergeCell ref="H19:I19"/>
    <mergeCell ref="E65:F65"/>
    <mergeCell ref="E66:F66"/>
    <mergeCell ref="E67:F67"/>
    <mergeCell ref="E70:F70"/>
    <mergeCell ref="E71:F71"/>
    <mergeCell ref="E64:F64"/>
    <mergeCell ref="E38:F38"/>
    <mergeCell ref="E39:F39"/>
    <mergeCell ref="E46:F46"/>
    <mergeCell ref="E47:F47"/>
    <mergeCell ref="E48:F48"/>
    <mergeCell ref="E52:F52"/>
    <mergeCell ref="E53:F53"/>
    <mergeCell ref="E57:F57"/>
    <mergeCell ref="E58:F58"/>
    <mergeCell ref="E62:F62"/>
    <mergeCell ref="E63:F63"/>
    <mergeCell ref="E37:F37"/>
    <mergeCell ref="A14:F14"/>
    <mergeCell ref="A15:F15"/>
    <mergeCell ref="E16:F16"/>
    <mergeCell ref="E19:F19"/>
    <mergeCell ref="E20:F20"/>
    <mergeCell ref="E29:F29"/>
    <mergeCell ref="A30:F30"/>
    <mergeCell ref="A31:F31"/>
    <mergeCell ref="E32:F32"/>
    <mergeCell ref="E35:F35"/>
    <mergeCell ref="E36:F36"/>
    <mergeCell ref="A8:F8"/>
    <mergeCell ref="A9:F9"/>
    <mergeCell ref="A11:A12"/>
    <mergeCell ref="B11:B12"/>
    <mergeCell ref="C11:C12"/>
    <mergeCell ref="D11:D12"/>
    <mergeCell ref="E11:F11"/>
    <mergeCell ref="A7:F7"/>
    <mergeCell ref="A1:F1"/>
    <mergeCell ref="A2:F2"/>
    <mergeCell ref="A3:F3"/>
    <mergeCell ref="A5:F5"/>
    <mergeCell ref="A6:F6"/>
  </mergeCells>
  <pageMargins left="0.59" right="0.39" top="0.98" bottom="0.98" header="0.51" footer="0.51"/>
  <pageSetup paperSize="9" scale="87" orientation="portrait" r:id="rId1"/>
  <headerFooter>
    <oddHeader>&amp;L&amp;7ПРОГРАММНЫЙ КОМПЛЕКС TNQURILISH 5.0&amp;C &amp;R&amp;7 76-898-5572</oddHeader>
    <oddFooter xml:space="preserve">&amp;Ц&amp;L&amp;7 &amp;CСтраница  &amp;P&amp;R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6"/>
  <sheetViews>
    <sheetView showGridLines="0" topLeftCell="A200" workbookViewId="0">
      <selection activeCell="F229" sqref="F229"/>
    </sheetView>
  </sheetViews>
  <sheetFormatPr defaultRowHeight="12.75" x14ac:dyDescent="0.2"/>
  <cols>
    <col min="1" max="1" width="6.42578125" style="86" customWidth="1"/>
    <col min="2" max="2" width="13.5703125" style="86" customWidth="1"/>
    <col min="3" max="3" width="50.28515625" style="86" customWidth="1"/>
    <col min="4" max="4" width="9" style="86" customWidth="1"/>
    <col min="5" max="6" width="11" style="86" customWidth="1"/>
    <col min="7" max="256" width="9.140625" style="86"/>
    <col min="257" max="257" width="6.42578125" style="86" customWidth="1"/>
    <col min="258" max="258" width="13.5703125" style="86" customWidth="1"/>
    <col min="259" max="259" width="50.28515625" style="86" customWidth="1"/>
    <col min="260" max="260" width="9" style="86" customWidth="1"/>
    <col min="261" max="262" width="11" style="86" customWidth="1"/>
    <col min="263" max="512" width="9.140625" style="86"/>
    <col min="513" max="513" width="6.42578125" style="86" customWidth="1"/>
    <col min="514" max="514" width="13.5703125" style="86" customWidth="1"/>
    <col min="515" max="515" width="50.28515625" style="86" customWidth="1"/>
    <col min="516" max="516" width="9" style="86" customWidth="1"/>
    <col min="517" max="518" width="11" style="86" customWidth="1"/>
    <col min="519" max="768" width="9.140625" style="86"/>
    <col min="769" max="769" width="6.42578125" style="86" customWidth="1"/>
    <col min="770" max="770" width="13.5703125" style="86" customWidth="1"/>
    <col min="771" max="771" width="50.28515625" style="86" customWidth="1"/>
    <col min="772" max="772" width="9" style="86" customWidth="1"/>
    <col min="773" max="774" width="11" style="86" customWidth="1"/>
    <col min="775" max="1024" width="9.140625" style="86"/>
    <col min="1025" max="1025" width="6.42578125" style="86" customWidth="1"/>
    <col min="1026" max="1026" width="13.5703125" style="86" customWidth="1"/>
    <col min="1027" max="1027" width="50.28515625" style="86" customWidth="1"/>
    <col min="1028" max="1028" width="9" style="86" customWidth="1"/>
    <col min="1029" max="1030" width="11" style="86" customWidth="1"/>
    <col min="1031" max="1280" width="9.140625" style="86"/>
    <col min="1281" max="1281" width="6.42578125" style="86" customWidth="1"/>
    <col min="1282" max="1282" width="13.5703125" style="86" customWidth="1"/>
    <col min="1283" max="1283" width="50.28515625" style="86" customWidth="1"/>
    <col min="1284" max="1284" width="9" style="86" customWidth="1"/>
    <col min="1285" max="1286" width="11" style="86" customWidth="1"/>
    <col min="1287" max="1536" width="9.140625" style="86"/>
    <col min="1537" max="1537" width="6.42578125" style="86" customWidth="1"/>
    <col min="1538" max="1538" width="13.5703125" style="86" customWidth="1"/>
    <col min="1539" max="1539" width="50.28515625" style="86" customWidth="1"/>
    <col min="1540" max="1540" width="9" style="86" customWidth="1"/>
    <col min="1541" max="1542" width="11" style="86" customWidth="1"/>
    <col min="1543" max="1792" width="9.140625" style="86"/>
    <col min="1793" max="1793" width="6.42578125" style="86" customWidth="1"/>
    <col min="1794" max="1794" width="13.5703125" style="86" customWidth="1"/>
    <col min="1795" max="1795" width="50.28515625" style="86" customWidth="1"/>
    <col min="1796" max="1796" width="9" style="86" customWidth="1"/>
    <col min="1797" max="1798" width="11" style="86" customWidth="1"/>
    <col min="1799" max="2048" width="9.140625" style="86"/>
    <col min="2049" max="2049" width="6.42578125" style="86" customWidth="1"/>
    <col min="2050" max="2050" width="13.5703125" style="86" customWidth="1"/>
    <col min="2051" max="2051" width="50.28515625" style="86" customWidth="1"/>
    <col min="2052" max="2052" width="9" style="86" customWidth="1"/>
    <col min="2053" max="2054" width="11" style="86" customWidth="1"/>
    <col min="2055" max="2304" width="9.140625" style="86"/>
    <col min="2305" max="2305" width="6.42578125" style="86" customWidth="1"/>
    <col min="2306" max="2306" width="13.5703125" style="86" customWidth="1"/>
    <col min="2307" max="2307" width="50.28515625" style="86" customWidth="1"/>
    <col min="2308" max="2308" width="9" style="86" customWidth="1"/>
    <col min="2309" max="2310" width="11" style="86" customWidth="1"/>
    <col min="2311" max="2560" width="9.140625" style="86"/>
    <col min="2561" max="2561" width="6.42578125" style="86" customWidth="1"/>
    <col min="2562" max="2562" width="13.5703125" style="86" customWidth="1"/>
    <col min="2563" max="2563" width="50.28515625" style="86" customWidth="1"/>
    <col min="2564" max="2564" width="9" style="86" customWidth="1"/>
    <col min="2565" max="2566" width="11" style="86" customWidth="1"/>
    <col min="2567" max="2816" width="9.140625" style="86"/>
    <col min="2817" max="2817" width="6.42578125" style="86" customWidth="1"/>
    <col min="2818" max="2818" width="13.5703125" style="86" customWidth="1"/>
    <col min="2819" max="2819" width="50.28515625" style="86" customWidth="1"/>
    <col min="2820" max="2820" width="9" style="86" customWidth="1"/>
    <col min="2821" max="2822" width="11" style="86" customWidth="1"/>
    <col min="2823" max="3072" width="9.140625" style="86"/>
    <col min="3073" max="3073" width="6.42578125" style="86" customWidth="1"/>
    <col min="3074" max="3074" width="13.5703125" style="86" customWidth="1"/>
    <col min="3075" max="3075" width="50.28515625" style="86" customWidth="1"/>
    <col min="3076" max="3076" width="9" style="86" customWidth="1"/>
    <col min="3077" max="3078" width="11" style="86" customWidth="1"/>
    <col min="3079" max="3328" width="9.140625" style="86"/>
    <col min="3329" max="3329" width="6.42578125" style="86" customWidth="1"/>
    <col min="3330" max="3330" width="13.5703125" style="86" customWidth="1"/>
    <col min="3331" max="3331" width="50.28515625" style="86" customWidth="1"/>
    <col min="3332" max="3332" width="9" style="86" customWidth="1"/>
    <col min="3333" max="3334" width="11" style="86" customWidth="1"/>
    <col min="3335" max="3584" width="9.140625" style="86"/>
    <col min="3585" max="3585" width="6.42578125" style="86" customWidth="1"/>
    <col min="3586" max="3586" width="13.5703125" style="86" customWidth="1"/>
    <col min="3587" max="3587" width="50.28515625" style="86" customWidth="1"/>
    <col min="3588" max="3588" width="9" style="86" customWidth="1"/>
    <col min="3589" max="3590" width="11" style="86" customWidth="1"/>
    <col min="3591" max="3840" width="9.140625" style="86"/>
    <col min="3841" max="3841" width="6.42578125" style="86" customWidth="1"/>
    <col min="3842" max="3842" width="13.5703125" style="86" customWidth="1"/>
    <col min="3843" max="3843" width="50.28515625" style="86" customWidth="1"/>
    <col min="3844" max="3844" width="9" style="86" customWidth="1"/>
    <col min="3845" max="3846" width="11" style="86" customWidth="1"/>
    <col min="3847" max="4096" width="9.140625" style="86"/>
    <col min="4097" max="4097" width="6.42578125" style="86" customWidth="1"/>
    <col min="4098" max="4098" width="13.5703125" style="86" customWidth="1"/>
    <col min="4099" max="4099" width="50.28515625" style="86" customWidth="1"/>
    <col min="4100" max="4100" width="9" style="86" customWidth="1"/>
    <col min="4101" max="4102" width="11" style="86" customWidth="1"/>
    <col min="4103" max="4352" width="9.140625" style="86"/>
    <col min="4353" max="4353" width="6.42578125" style="86" customWidth="1"/>
    <col min="4354" max="4354" width="13.5703125" style="86" customWidth="1"/>
    <col min="4355" max="4355" width="50.28515625" style="86" customWidth="1"/>
    <col min="4356" max="4356" width="9" style="86" customWidth="1"/>
    <col min="4357" max="4358" width="11" style="86" customWidth="1"/>
    <col min="4359" max="4608" width="9.140625" style="86"/>
    <col min="4609" max="4609" width="6.42578125" style="86" customWidth="1"/>
    <col min="4610" max="4610" width="13.5703125" style="86" customWidth="1"/>
    <col min="4611" max="4611" width="50.28515625" style="86" customWidth="1"/>
    <col min="4612" max="4612" width="9" style="86" customWidth="1"/>
    <col min="4613" max="4614" width="11" style="86" customWidth="1"/>
    <col min="4615" max="4864" width="9.140625" style="86"/>
    <col min="4865" max="4865" width="6.42578125" style="86" customWidth="1"/>
    <col min="4866" max="4866" width="13.5703125" style="86" customWidth="1"/>
    <col min="4867" max="4867" width="50.28515625" style="86" customWidth="1"/>
    <col min="4868" max="4868" width="9" style="86" customWidth="1"/>
    <col min="4869" max="4870" width="11" style="86" customWidth="1"/>
    <col min="4871" max="5120" width="9.140625" style="86"/>
    <col min="5121" max="5121" width="6.42578125" style="86" customWidth="1"/>
    <col min="5122" max="5122" width="13.5703125" style="86" customWidth="1"/>
    <col min="5123" max="5123" width="50.28515625" style="86" customWidth="1"/>
    <col min="5124" max="5124" width="9" style="86" customWidth="1"/>
    <col min="5125" max="5126" width="11" style="86" customWidth="1"/>
    <col min="5127" max="5376" width="9.140625" style="86"/>
    <col min="5377" max="5377" width="6.42578125" style="86" customWidth="1"/>
    <col min="5378" max="5378" width="13.5703125" style="86" customWidth="1"/>
    <col min="5379" max="5379" width="50.28515625" style="86" customWidth="1"/>
    <col min="5380" max="5380" width="9" style="86" customWidth="1"/>
    <col min="5381" max="5382" width="11" style="86" customWidth="1"/>
    <col min="5383" max="5632" width="9.140625" style="86"/>
    <col min="5633" max="5633" width="6.42578125" style="86" customWidth="1"/>
    <col min="5634" max="5634" width="13.5703125" style="86" customWidth="1"/>
    <col min="5635" max="5635" width="50.28515625" style="86" customWidth="1"/>
    <col min="5636" max="5636" width="9" style="86" customWidth="1"/>
    <col min="5637" max="5638" width="11" style="86" customWidth="1"/>
    <col min="5639" max="5888" width="9.140625" style="86"/>
    <col min="5889" max="5889" width="6.42578125" style="86" customWidth="1"/>
    <col min="5890" max="5890" width="13.5703125" style="86" customWidth="1"/>
    <col min="5891" max="5891" width="50.28515625" style="86" customWidth="1"/>
    <col min="5892" max="5892" width="9" style="86" customWidth="1"/>
    <col min="5893" max="5894" width="11" style="86" customWidth="1"/>
    <col min="5895" max="6144" width="9.140625" style="86"/>
    <col min="6145" max="6145" width="6.42578125" style="86" customWidth="1"/>
    <col min="6146" max="6146" width="13.5703125" style="86" customWidth="1"/>
    <col min="6147" max="6147" width="50.28515625" style="86" customWidth="1"/>
    <col min="6148" max="6148" width="9" style="86" customWidth="1"/>
    <col min="6149" max="6150" width="11" style="86" customWidth="1"/>
    <col min="6151" max="6400" width="9.140625" style="86"/>
    <col min="6401" max="6401" width="6.42578125" style="86" customWidth="1"/>
    <col min="6402" max="6402" width="13.5703125" style="86" customWidth="1"/>
    <col min="6403" max="6403" width="50.28515625" style="86" customWidth="1"/>
    <col min="6404" max="6404" width="9" style="86" customWidth="1"/>
    <col min="6405" max="6406" width="11" style="86" customWidth="1"/>
    <col min="6407" max="6656" width="9.140625" style="86"/>
    <col min="6657" max="6657" width="6.42578125" style="86" customWidth="1"/>
    <col min="6658" max="6658" width="13.5703125" style="86" customWidth="1"/>
    <col min="6659" max="6659" width="50.28515625" style="86" customWidth="1"/>
    <col min="6660" max="6660" width="9" style="86" customWidth="1"/>
    <col min="6661" max="6662" width="11" style="86" customWidth="1"/>
    <col min="6663" max="6912" width="9.140625" style="86"/>
    <col min="6913" max="6913" width="6.42578125" style="86" customWidth="1"/>
    <col min="6914" max="6914" width="13.5703125" style="86" customWidth="1"/>
    <col min="6915" max="6915" width="50.28515625" style="86" customWidth="1"/>
    <col min="6916" max="6916" width="9" style="86" customWidth="1"/>
    <col min="6917" max="6918" width="11" style="86" customWidth="1"/>
    <col min="6919" max="7168" width="9.140625" style="86"/>
    <col min="7169" max="7169" width="6.42578125" style="86" customWidth="1"/>
    <col min="7170" max="7170" width="13.5703125" style="86" customWidth="1"/>
    <col min="7171" max="7171" width="50.28515625" style="86" customWidth="1"/>
    <col min="7172" max="7172" width="9" style="86" customWidth="1"/>
    <col min="7173" max="7174" width="11" style="86" customWidth="1"/>
    <col min="7175" max="7424" width="9.140625" style="86"/>
    <col min="7425" max="7425" width="6.42578125" style="86" customWidth="1"/>
    <col min="7426" max="7426" width="13.5703125" style="86" customWidth="1"/>
    <col min="7427" max="7427" width="50.28515625" style="86" customWidth="1"/>
    <col min="7428" max="7428" width="9" style="86" customWidth="1"/>
    <col min="7429" max="7430" width="11" style="86" customWidth="1"/>
    <col min="7431" max="7680" width="9.140625" style="86"/>
    <col min="7681" max="7681" width="6.42578125" style="86" customWidth="1"/>
    <col min="7682" max="7682" width="13.5703125" style="86" customWidth="1"/>
    <col min="7683" max="7683" width="50.28515625" style="86" customWidth="1"/>
    <col min="7684" max="7684" width="9" style="86" customWidth="1"/>
    <col min="7685" max="7686" width="11" style="86" customWidth="1"/>
    <col min="7687" max="7936" width="9.140625" style="86"/>
    <col min="7937" max="7937" width="6.42578125" style="86" customWidth="1"/>
    <col min="7938" max="7938" width="13.5703125" style="86" customWidth="1"/>
    <col min="7939" max="7939" width="50.28515625" style="86" customWidth="1"/>
    <col min="7940" max="7940" width="9" style="86" customWidth="1"/>
    <col min="7941" max="7942" width="11" style="86" customWidth="1"/>
    <col min="7943" max="8192" width="9.140625" style="86"/>
    <col min="8193" max="8193" width="6.42578125" style="86" customWidth="1"/>
    <col min="8194" max="8194" width="13.5703125" style="86" customWidth="1"/>
    <col min="8195" max="8195" width="50.28515625" style="86" customWidth="1"/>
    <col min="8196" max="8196" width="9" style="86" customWidth="1"/>
    <col min="8197" max="8198" width="11" style="86" customWidth="1"/>
    <col min="8199" max="8448" width="9.140625" style="86"/>
    <col min="8449" max="8449" width="6.42578125" style="86" customWidth="1"/>
    <col min="8450" max="8450" width="13.5703125" style="86" customWidth="1"/>
    <col min="8451" max="8451" width="50.28515625" style="86" customWidth="1"/>
    <col min="8452" max="8452" width="9" style="86" customWidth="1"/>
    <col min="8453" max="8454" width="11" style="86" customWidth="1"/>
    <col min="8455" max="8704" width="9.140625" style="86"/>
    <col min="8705" max="8705" width="6.42578125" style="86" customWidth="1"/>
    <col min="8706" max="8706" width="13.5703125" style="86" customWidth="1"/>
    <col min="8707" max="8707" width="50.28515625" style="86" customWidth="1"/>
    <col min="8708" max="8708" width="9" style="86" customWidth="1"/>
    <col min="8709" max="8710" width="11" style="86" customWidth="1"/>
    <col min="8711" max="8960" width="9.140625" style="86"/>
    <col min="8961" max="8961" width="6.42578125" style="86" customWidth="1"/>
    <col min="8962" max="8962" width="13.5703125" style="86" customWidth="1"/>
    <col min="8963" max="8963" width="50.28515625" style="86" customWidth="1"/>
    <col min="8964" max="8964" width="9" style="86" customWidth="1"/>
    <col min="8965" max="8966" width="11" style="86" customWidth="1"/>
    <col min="8967" max="9216" width="9.140625" style="86"/>
    <col min="9217" max="9217" width="6.42578125" style="86" customWidth="1"/>
    <col min="9218" max="9218" width="13.5703125" style="86" customWidth="1"/>
    <col min="9219" max="9219" width="50.28515625" style="86" customWidth="1"/>
    <col min="9220" max="9220" width="9" style="86" customWidth="1"/>
    <col min="9221" max="9222" width="11" style="86" customWidth="1"/>
    <col min="9223" max="9472" width="9.140625" style="86"/>
    <col min="9473" max="9473" width="6.42578125" style="86" customWidth="1"/>
    <col min="9474" max="9474" width="13.5703125" style="86" customWidth="1"/>
    <col min="9475" max="9475" width="50.28515625" style="86" customWidth="1"/>
    <col min="9476" max="9476" width="9" style="86" customWidth="1"/>
    <col min="9477" max="9478" width="11" style="86" customWidth="1"/>
    <col min="9479" max="9728" width="9.140625" style="86"/>
    <col min="9729" max="9729" width="6.42578125" style="86" customWidth="1"/>
    <col min="9730" max="9730" width="13.5703125" style="86" customWidth="1"/>
    <col min="9731" max="9731" width="50.28515625" style="86" customWidth="1"/>
    <col min="9732" max="9732" width="9" style="86" customWidth="1"/>
    <col min="9733" max="9734" width="11" style="86" customWidth="1"/>
    <col min="9735" max="9984" width="9.140625" style="86"/>
    <col min="9985" max="9985" width="6.42578125" style="86" customWidth="1"/>
    <col min="9986" max="9986" width="13.5703125" style="86" customWidth="1"/>
    <col min="9987" max="9987" width="50.28515625" style="86" customWidth="1"/>
    <col min="9988" max="9988" width="9" style="86" customWidth="1"/>
    <col min="9989" max="9990" width="11" style="86" customWidth="1"/>
    <col min="9991" max="10240" width="9.140625" style="86"/>
    <col min="10241" max="10241" width="6.42578125" style="86" customWidth="1"/>
    <col min="10242" max="10242" width="13.5703125" style="86" customWidth="1"/>
    <col min="10243" max="10243" width="50.28515625" style="86" customWidth="1"/>
    <col min="10244" max="10244" width="9" style="86" customWidth="1"/>
    <col min="10245" max="10246" width="11" style="86" customWidth="1"/>
    <col min="10247" max="10496" width="9.140625" style="86"/>
    <col min="10497" max="10497" width="6.42578125" style="86" customWidth="1"/>
    <col min="10498" max="10498" width="13.5703125" style="86" customWidth="1"/>
    <col min="10499" max="10499" width="50.28515625" style="86" customWidth="1"/>
    <col min="10500" max="10500" width="9" style="86" customWidth="1"/>
    <col min="10501" max="10502" width="11" style="86" customWidth="1"/>
    <col min="10503" max="10752" width="9.140625" style="86"/>
    <col min="10753" max="10753" width="6.42578125" style="86" customWidth="1"/>
    <col min="10754" max="10754" width="13.5703125" style="86" customWidth="1"/>
    <col min="10755" max="10755" width="50.28515625" style="86" customWidth="1"/>
    <col min="10756" max="10756" width="9" style="86" customWidth="1"/>
    <col min="10757" max="10758" width="11" style="86" customWidth="1"/>
    <col min="10759" max="11008" width="9.140625" style="86"/>
    <col min="11009" max="11009" width="6.42578125" style="86" customWidth="1"/>
    <col min="11010" max="11010" width="13.5703125" style="86" customWidth="1"/>
    <col min="11011" max="11011" width="50.28515625" style="86" customWidth="1"/>
    <col min="11012" max="11012" width="9" style="86" customWidth="1"/>
    <col min="11013" max="11014" width="11" style="86" customWidth="1"/>
    <col min="11015" max="11264" width="9.140625" style="86"/>
    <col min="11265" max="11265" width="6.42578125" style="86" customWidth="1"/>
    <col min="11266" max="11266" width="13.5703125" style="86" customWidth="1"/>
    <col min="11267" max="11267" width="50.28515625" style="86" customWidth="1"/>
    <col min="11268" max="11268" width="9" style="86" customWidth="1"/>
    <col min="11269" max="11270" width="11" style="86" customWidth="1"/>
    <col min="11271" max="11520" width="9.140625" style="86"/>
    <col min="11521" max="11521" width="6.42578125" style="86" customWidth="1"/>
    <col min="11522" max="11522" width="13.5703125" style="86" customWidth="1"/>
    <col min="11523" max="11523" width="50.28515625" style="86" customWidth="1"/>
    <col min="11524" max="11524" width="9" style="86" customWidth="1"/>
    <col min="11525" max="11526" width="11" style="86" customWidth="1"/>
    <col min="11527" max="11776" width="9.140625" style="86"/>
    <col min="11777" max="11777" width="6.42578125" style="86" customWidth="1"/>
    <col min="11778" max="11778" width="13.5703125" style="86" customWidth="1"/>
    <col min="11779" max="11779" width="50.28515625" style="86" customWidth="1"/>
    <col min="11780" max="11780" width="9" style="86" customWidth="1"/>
    <col min="11781" max="11782" width="11" style="86" customWidth="1"/>
    <col min="11783" max="12032" width="9.140625" style="86"/>
    <col min="12033" max="12033" width="6.42578125" style="86" customWidth="1"/>
    <col min="12034" max="12034" width="13.5703125" style="86" customWidth="1"/>
    <col min="12035" max="12035" width="50.28515625" style="86" customWidth="1"/>
    <col min="12036" max="12036" width="9" style="86" customWidth="1"/>
    <col min="12037" max="12038" width="11" style="86" customWidth="1"/>
    <col min="12039" max="12288" width="9.140625" style="86"/>
    <col min="12289" max="12289" width="6.42578125" style="86" customWidth="1"/>
    <col min="12290" max="12290" width="13.5703125" style="86" customWidth="1"/>
    <col min="12291" max="12291" width="50.28515625" style="86" customWidth="1"/>
    <col min="12292" max="12292" width="9" style="86" customWidth="1"/>
    <col min="12293" max="12294" width="11" style="86" customWidth="1"/>
    <col min="12295" max="12544" width="9.140625" style="86"/>
    <col min="12545" max="12545" width="6.42578125" style="86" customWidth="1"/>
    <col min="12546" max="12546" width="13.5703125" style="86" customWidth="1"/>
    <col min="12547" max="12547" width="50.28515625" style="86" customWidth="1"/>
    <col min="12548" max="12548" width="9" style="86" customWidth="1"/>
    <col min="12549" max="12550" width="11" style="86" customWidth="1"/>
    <col min="12551" max="12800" width="9.140625" style="86"/>
    <col min="12801" max="12801" width="6.42578125" style="86" customWidth="1"/>
    <col min="12802" max="12802" width="13.5703125" style="86" customWidth="1"/>
    <col min="12803" max="12803" width="50.28515625" style="86" customWidth="1"/>
    <col min="12804" max="12804" width="9" style="86" customWidth="1"/>
    <col min="12805" max="12806" width="11" style="86" customWidth="1"/>
    <col min="12807" max="13056" width="9.140625" style="86"/>
    <col min="13057" max="13057" width="6.42578125" style="86" customWidth="1"/>
    <col min="13058" max="13058" width="13.5703125" style="86" customWidth="1"/>
    <col min="13059" max="13059" width="50.28515625" style="86" customWidth="1"/>
    <col min="13060" max="13060" width="9" style="86" customWidth="1"/>
    <col min="13061" max="13062" width="11" style="86" customWidth="1"/>
    <col min="13063" max="13312" width="9.140625" style="86"/>
    <col min="13313" max="13313" width="6.42578125" style="86" customWidth="1"/>
    <col min="13314" max="13314" width="13.5703125" style="86" customWidth="1"/>
    <col min="13315" max="13315" width="50.28515625" style="86" customWidth="1"/>
    <col min="13316" max="13316" width="9" style="86" customWidth="1"/>
    <col min="13317" max="13318" width="11" style="86" customWidth="1"/>
    <col min="13319" max="13568" width="9.140625" style="86"/>
    <col min="13569" max="13569" width="6.42578125" style="86" customWidth="1"/>
    <col min="13570" max="13570" width="13.5703125" style="86" customWidth="1"/>
    <col min="13571" max="13571" width="50.28515625" style="86" customWidth="1"/>
    <col min="13572" max="13572" width="9" style="86" customWidth="1"/>
    <col min="13573" max="13574" width="11" style="86" customWidth="1"/>
    <col min="13575" max="13824" width="9.140625" style="86"/>
    <col min="13825" max="13825" width="6.42578125" style="86" customWidth="1"/>
    <col min="13826" max="13826" width="13.5703125" style="86" customWidth="1"/>
    <col min="13827" max="13827" width="50.28515625" style="86" customWidth="1"/>
    <col min="13828" max="13828" width="9" style="86" customWidth="1"/>
    <col min="13829" max="13830" width="11" style="86" customWidth="1"/>
    <col min="13831" max="14080" width="9.140625" style="86"/>
    <col min="14081" max="14081" width="6.42578125" style="86" customWidth="1"/>
    <col min="14082" max="14082" width="13.5703125" style="86" customWidth="1"/>
    <col min="14083" max="14083" width="50.28515625" style="86" customWidth="1"/>
    <col min="14084" max="14084" width="9" style="86" customWidth="1"/>
    <col min="14085" max="14086" width="11" style="86" customWidth="1"/>
    <col min="14087" max="14336" width="9.140625" style="86"/>
    <col min="14337" max="14337" width="6.42578125" style="86" customWidth="1"/>
    <col min="14338" max="14338" width="13.5703125" style="86" customWidth="1"/>
    <col min="14339" max="14339" width="50.28515625" style="86" customWidth="1"/>
    <col min="14340" max="14340" width="9" style="86" customWidth="1"/>
    <col min="14341" max="14342" width="11" style="86" customWidth="1"/>
    <col min="14343" max="14592" width="9.140625" style="86"/>
    <col min="14593" max="14593" width="6.42578125" style="86" customWidth="1"/>
    <col min="14594" max="14594" width="13.5703125" style="86" customWidth="1"/>
    <col min="14595" max="14595" width="50.28515625" style="86" customWidth="1"/>
    <col min="14596" max="14596" width="9" style="86" customWidth="1"/>
    <col min="14597" max="14598" width="11" style="86" customWidth="1"/>
    <col min="14599" max="14848" width="9.140625" style="86"/>
    <col min="14849" max="14849" width="6.42578125" style="86" customWidth="1"/>
    <col min="14850" max="14850" width="13.5703125" style="86" customWidth="1"/>
    <col min="14851" max="14851" width="50.28515625" style="86" customWidth="1"/>
    <col min="14852" max="14852" width="9" style="86" customWidth="1"/>
    <col min="14853" max="14854" width="11" style="86" customWidth="1"/>
    <col min="14855" max="15104" width="9.140625" style="86"/>
    <col min="15105" max="15105" width="6.42578125" style="86" customWidth="1"/>
    <col min="15106" max="15106" width="13.5703125" style="86" customWidth="1"/>
    <col min="15107" max="15107" width="50.28515625" style="86" customWidth="1"/>
    <col min="15108" max="15108" width="9" style="86" customWidth="1"/>
    <col min="15109" max="15110" width="11" style="86" customWidth="1"/>
    <col min="15111" max="15360" width="9.140625" style="86"/>
    <col min="15361" max="15361" width="6.42578125" style="86" customWidth="1"/>
    <col min="15362" max="15362" width="13.5703125" style="86" customWidth="1"/>
    <col min="15363" max="15363" width="50.28515625" style="86" customWidth="1"/>
    <col min="15364" max="15364" width="9" style="86" customWidth="1"/>
    <col min="15365" max="15366" width="11" style="86" customWidth="1"/>
    <col min="15367" max="15616" width="9.140625" style="86"/>
    <col min="15617" max="15617" width="6.42578125" style="86" customWidth="1"/>
    <col min="15618" max="15618" width="13.5703125" style="86" customWidth="1"/>
    <col min="15619" max="15619" width="50.28515625" style="86" customWidth="1"/>
    <col min="15620" max="15620" width="9" style="86" customWidth="1"/>
    <col min="15621" max="15622" width="11" style="86" customWidth="1"/>
    <col min="15623" max="15872" width="9.140625" style="86"/>
    <col min="15873" max="15873" width="6.42578125" style="86" customWidth="1"/>
    <col min="15874" max="15874" width="13.5703125" style="86" customWidth="1"/>
    <col min="15875" max="15875" width="50.28515625" style="86" customWidth="1"/>
    <col min="15876" max="15876" width="9" style="86" customWidth="1"/>
    <col min="15877" max="15878" width="11" style="86" customWidth="1"/>
    <col min="15879" max="16128" width="9.140625" style="86"/>
    <col min="16129" max="16129" width="6.42578125" style="86" customWidth="1"/>
    <col min="16130" max="16130" width="13.5703125" style="86" customWidth="1"/>
    <col min="16131" max="16131" width="50.28515625" style="86" customWidth="1"/>
    <col min="16132" max="16132" width="9" style="86" customWidth="1"/>
    <col min="16133" max="16134" width="11" style="86" customWidth="1"/>
    <col min="16135" max="16384" width="9.140625" style="86"/>
  </cols>
  <sheetData>
    <row r="1" spans="1:6" ht="29.25" customHeight="1" x14ac:dyDescent="0.2">
      <c r="A1" s="190" t="s">
        <v>60</v>
      </c>
      <c r="B1" s="190"/>
      <c r="C1" s="190"/>
      <c r="D1" s="190"/>
      <c r="E1" s="190"/>
      <c r="F1" s="190"/>
    </row>
    <row r="2" spans="1:6" ht="29.25" customHeight="1" x14ac:dyDescent="0.2">
      <c r="A2" s="190" t="s">
        <v>61</v>
      </c>
      <c r="B2" s="190"/>
      <c r="C2" s="190"/>
      <c r="D2" s="190"/>
      <c r="E2" s="190"/>
      <c r="F2" s="190"/>
    </row>
    <row r="3" spans="1:6" x14ac:dyDescent="0.2">
      <c r="A3" s="189"/>
      <c r="B3" s="189"/>
      <c r="C3" s="189"/>
      <c r="D3" s="189"/>
      <c r="E3" s="189"/>
      <c r="F3" s="189"/>
    </row>
    <row r="5" spans="1:6" ht="15.75" customHeight="1" x14ac:dyDescent="0.2">
      <c r="A5" s="189" t="s">
        <v>2670</v>
      </c>
      <c r="B5" s="189"/>
      <c r="C5" s="189"/>
      <c r="D5" s="189"/>
      <c r="E5" s="189"/>
      <c r="F5" s="189"/>
    </row>
    <row r="6" spans="1:6" ht="27" customHeight="1" x14ac:dyDescent="0.2">
      <c r="A6" s="189" t="s">
        <v>2671</v>
      </c>
      <c r="B6" s="189"/>
      <c r="C6" s="189"/>
      <c r="D6" s="189"/>
      <c r="E6" s="189"/>
      <c r="F6" s="189"/>
    </row>
    <row r="7" spans="1:6" x14ac:dyDescent="0.2">
      <c r="A7" s="195"/>
      <c r="B7" s="195"/>
      <c r="C7" s="195"/>
      <c r="D7" s="195"/>
      <c r="E7" s="195"/>
      <c r="F7" s="195"/>
    </row>
    <row r="8" spans="1:6" x14ac:dyDescent="0.2">
      <c r="A8" s="189"/>
      <c r="B8" s="189"/>
      <c r="C8" s="189"/>
      <c r="D8" s="189"/>
      <c r="E8" s="189"/>
      <c r="F8" s="189"/>
    </row>
    <row r="9" spans="1:6" ht="15.75" customHeight="1" x14ac:dyDescent="0.2">
      <c r="A9" s="190" t="s">
        <v>498</v>
      </c>
      <c r="B9" s="190"/>
      <c r="C9" s="190"/>
      <c r="D9" s="190"/>
      <c r="E9" s="190"/>
      <c r="F9" s="190"/>
    </row>
    <row r="11" spans="1:6" x14ac:dyDescent="0.2">
      <c r="A11" s="191" t="s">
        <v>62</v>
      </c>
      <c r="B11" s="191" t="s">
        <v>63</v>
      </c>
      <c r="C11" s="191" t="s">
        <v>499</v>
      </c>
      <c r="D11" s="191" t="s">
        <v>64</v>
      </c>
      <c r="E11" s="193" t="s">
        <v>65</v>
      </c>
      <c r="F11" s="194"/>
    </row>
    <row r="12" spans="1:6" x14ac:dyDescent="0.2">
      <c r="A12" s="192"/>
      <c r="B12" s="192"/>
      <c r="C12" s="192"/>
      <c r="D12" s="192"/>
      <c r="E12" s="87" t="s">
        <v>500</v>
      </c>
      <c r="F12" s="87" t="s">
        <v>501</v>
      </c>
    </row>
    <row r="13" spans="1:6" x14ac:dyDescent="0.2">
      <c r="A13" s="88">
        <v>1</v>
      </c>
      <c r="B13" s="89">
        <v>2</v>
      </c>
      <c r="C13" s="89">
        <v>3</v>
      </c>
      <c r="D13" s="89">
        <v>4</v>
      </c>
      <c r="E13" s="90">
        <v>5</v>
      </c>
      <c r="F13" s="90">
        <v>6</v>
      </c>
    </row>
    <row r="14" spans="1:6" ht="12.75" customHeight="1" x14ac:dyDescent="0.2">
      <c r="A14" s="198"/>
      <c r="B14" s="199"/>
      <c r="C14" s="199"/>
      <c r="D14" s="199"/>
      <c r="E14" s="199"/>
      <c r="F14" s="200"/>
    </row>
    <row r="15" spans="1:6" ht="12.75" customHeight="1" x14ac:dyDescent="0.2">
      <c r="A15" s="198" t="s">
        <v>2672</v>
      </c>
      <c r="B15" s="199"/>
      <c r="C15" s="199"/>
      <c r="D15" s="199"/>
      <c r="E15" s="199"/>
      <c r="F15" s="200"/>
    </row>
    <row r="16" spans="1:6" ht="22.5" x14ac:dyDescent="0.2">
      <c r="A16" s="91" t="s">
        <v>66</v>
      </c>
      <c r="B16" s="92" t="s">
        <v>2673</v>
      </c>
      <c r="C16" s="93" t="s">
        <v>2674</v>
      </c>
      <c r="D16" s="92" t="s">
        <v>151</v>
      </c>
      <c r="E16" s="196" t="s">
        <v>66</v>
      </c>
      <c r="F16" s="197"/>
    </row>
    <row r="17" spans="1:6" x14ac:dyDescent="0.2">
      <c r="A17" s="94" t="s">
        <v>506</v>
      </c>
      <c r="B17" s="95" t="s">
        <v>67</v>
      </c>
      <c r="C17" s="96" t="s">
        <v>507</v>
      </c>
      <c r="D17" s="95" t="s">
        <v>68</v>
      </c>
      <c r="E17" s="97" t="s">
        <v>2675</v>
      </c>
      <c r="F17" s="97" t="s">
        <v>2675</v>
      </c>
    </row>
    <row r="18" spans="1:6" x14ac:dyDescent="0.2">
      <c r="A18" s="91" t="s">
        <v>72</v>
      </c>
      <c r="B18" s="92" t="s">
        <v>2620</v>
      </c>
      <c r="C18" s="93" t="s">
        <v>2621</v>
      </c>
      <c r="D18" s="92" t="s">
        <v>151</v>
      </c>
      <c r="E18" s="196" t="s">
        <v>66</v>
      </c>
      <c r="F18" s="197"/>
    </row>
    <row r="19" spans="1:6" x14ac:dyDescent="0.2">
      <c r="A19" s="91" t="s">
        <v>75</v>
      </c>
      <c r="B19" s="92" t="s">
        <v>2676</v>
      </c>
      <c r="C19" s="93" t="s">
        <v>2677</v>
      </c>
      <c r="D19" s="92" t="s">
        <v>2320</v>
      </c>
      <c r="E19" s="196" t="s">
        <v>1933</v>
      </c>
      <c r="F19" s="197"/>
    </row>
    <row r="20" spans="1:6" x14ac:dyDescent="0.2">
      <c r="A20" s="94" t="s">
        <v>2</v>
      </c>
      <c r="B20" s="95" t="s">
        <v>67</v>
      </c>
      <c r="C20" s="96" t="s">
        <v>507</v>
      </c>
      <c r="D20" s="95" t="s">
        <v>68</v>
      </c>
      <c r="E20" s="97" t="s">
        <v>2678</v>
      </c>
      <c r="F20" s="97" t="s">
        <v>2679</v>
      </c>
    </row>
    <row r="21" spans="1:6" x14ac:dyDescent="0.2">
      <c r="A21" s="94" t="s">
        <v>3</v>
      </c>
      <c r="B21" s="95" t="s">
        <v>2420</v>
      </c>
      <c r="C21" s="96" t="s">
        <v>2421</v>
      </c>
      <c r="D21" s="95" t="s">
        <v>1916</v>
      </c>
      <c r="E21" s="97" t="s">
        <v>2680</v>
      </c>
      <c r="F21" s="97" t="s">
        <v>2681</v>
      </c>
    </row>
    <row r="22" spans="1:6" ht="22.5" x14ac:dyDescent="0.2">
      <c r="A22" s="94" t="s">
        <v>2198</v>
      </c>
      <c r="B22" s="95" t="s">
        <v>345</v>
      </c>
      <c r="C22" s="96" t="s">
        <v>346</v>
      </c>
      <c r="D22" s="95" t="s">
        <v>144</v>
      </c>
      <c r="E22" s="97" t="s">
        <v>2682</v>
      </c>
      <c r="F22" s="97" t="s">
        <v>2683</v>
      </c>
    </row>
    <row r="23" spans="1:6" x14ac:dyDescent="0.2">
      <c r="A23" s="94" t="s">
        <v>2200</v>
      </c>
      <c r="B23" s="95" t="s">
        <v>2614</v>
      </c>
      <c r="C23" s="96" t="s">
        <v>2615</v>
      </c>
      <c r="D23" s="95" t="s">
        <v>1916</v>
      </c>
      <c r="E23" s="97" t="s">
        <v>2680</v>
      </c>
      <c r="F23" s="97" t="s">
        <v>2681</v>
      </c>
    </row>
    <row r="24" spans="1:6" x14ac:dyDescent="0.2">
      <c r="A24" s="91" t="s">
        <v>78</v>
      </c>
      <c r="B24" s="92" t="s">
        <v>2537</v>
      </c>
      <c r="C24" s="93" t="s">
        <v>2538</v>
      </c>
      <c r="D24" s="92" t="s">
        <v>151</v>
      </c>
      <c r="E24" s="196" t="s">
        <v>225</v>
      </c>
      <c r="F24" s="197"/>
    </row>
    <row r="25" spans="1:6" x14ac:dyDescent="0.2">
      <c r="A25" s="91" t="s">
        <v>81</v>
      </c>
      <c r="B25" s="92" t="s">
        <v>2539</v>
      </c>
      <c r="C25" s="93" t="s">
        <v>2540</v>
      </c>
      <c r="D25" s="92" t="s">
        <v>151</v>
      </c>
      <c r="E25" s="196" t="s">
        <v>237</v>
      </c>
      <c r="F25" s="197"/>
    </row>
    <row r="26" spans="1:6" x14ac:dyDescent="0.2">
      <c r="A26" s="91" t="s">
        <v>84</v>
      </c>
      <c r="B26" s="92" t="s">
        <v>2622</v>
      </c>
      <c r="C26" s="93" t="s">
        <v>2623</v>
      </c>
      <c r="D26" s="92" t="s">
        <v>151</v>
      </c>
      <c r="E26" s="196" t="s">
        <v>225</v>
      </c>
      <c r="F26" s="197"/>
    </row>
    <row r="27" spans="1:6" x14ac:dyDescent="0.2">
      <c r="A27" s="91" t="s">
        <v>87</v>
      </c>
      <c r="B27" s="92" t="s">
        <v>2624</v>
      </c>
      <c r="C27" s="93" t="s">
        <v>2625</v>
      </c>
      <c r="D27" s="92" t="s">
        <v>151</v>
      </c>
      <c r="E27" s="196" t="s">
        <v>225</v>
      </c>
      <c r="F27" s="197"/>
    </row>
    <row r="28" spans="1:6" ht="33.75" x14ac:dyDescent="0.2">
      <c r="A28" s="91" t="s">
        <v>90</v>
      </c>
      <c r="B28" s="92" t="s">
        <v>2684</v>
      </c>
      <c r="C28" s="93" t="s">
        <v>2685</v>
      </c>
      <c r="D28" s="92" t="s">
        <v>875</v>
      </c>
      <c r="E28" s="196" t="s">
        <v>2686</v>
      </c>
      <c r="F28" s="197"/>
    </row>
    <row r="29" spans="1:6" x14ac:dyDescent="0.2">
      <c r="A29" s="94" t="s">
        <v>651</v>
      </c>
      <c r="B29" s="95" t="s">
        <v>67</v>
      </c>
      <c r="C29" s="96" t="s">
        <v>507</v>
      </c>
      <c r="D29" s="95" t="s">
        <v>68</v>
      </c>
      <c r="E29" s="97" t="s">
        <v>2687</v>
      </c>
      <c r="F29" s="97" t="s">
        <v>2688</v>
      </c>
    </row>
    <row r="30" spans="1:6" x14ac:dyDescent="0.2">
      <c r="A30" s="94" t="s">
        <v>653</v>
      </c>
      <c r="B30" s="95" t="s">
        <v>69</v>
      </c>
      <c r="C30" s="96" t="s">
        <v>70</v>
      </c>
      <c r="D30" s="95" t="s">
        <v>71</v>
      </c>
      <c r="E30" s="97" t="s">
        <v>549</v>
      </c>
      <c r="F30" s="97" t="s">
        <v>2689</v>
      </c>
    </row>
    <row r="31" spans="1:6" x14ac:dyDescent="0.2">
      <c r="A31" s="94" t="s">
        <v>655</v>
      </c>
      <c r="B31" s="95" t="s">
        <v>2425</v>
      </c>
      <c r="C31" s="96" t="s">
        <v>2426</v>
      </c>
      <c r="D31" s="95" t="s">
        <v>144</v>
      </c>
      <c r="E31" s="97" t="s">
        <v>2690</v>
      </c>
      <c r="F31" s="97" t="s">
        <v>2691</v>
      </c>
    </row>
    <row r="32" spans="1:6" x14ac:dyDescent="0.2">
      <c r="A32" s="94" t="s">
        <v>657</v>
      </c>
      <c r="B32" s="95" t="s">
        <v>2603</v>
      </c>
      <c r="C32" s="96" t="s">
        <v>2604</v>
      </c>
      <c r="D32" s="95" t="s">
        <v>144</v>
      </c>
      <c r="E32" s="97" t="s">
        <v>904</v>
      </c>
      <c r="F32" s="97" t="s">
        <v>2692</v>
      </c>
    </row>
    <row r="33" spans="1:6" x14ac:dyDescent="0.2">
      <c r="A33" s="94" t="s">
        <v>659</v>
      </c>
      <c r="B33" s="95" t="s">
        <v>2609</v>
      </c>
      <c r="C33" s="96" t="s">
        <v>2610</v>
      </c>
      <c r="D33" s="95" t="s">
        <v>2611</v>
      </c>
      <c r="E33" s="97" t="s">
        <v>2693</v>
      </c>
      <c r="F33" s="97" t="s">
        <v>2694</v>
      </c>
    </row>
    <row r="34" spans="1:6" x14ac:dyDescent="0.2">
      <c r="A34" s="91" t="s">
        <v>93</v>
      </c>
      <c r="B34" s="92" t="s">
        <v>2541</v>
      </c>
      <c r="C34" s="93" t="s">
        <v>2542</v>
      </c>
      <c r="D34" s="92" t="s">
        <v>2411</v>
      </c>
      <c r="E34" s="196" t="s">
        <v>2397</v>
      </c>
      <c r="F34" s="197"/>
    </row>
    <row r="35" spans="1:6" x14ac:dyDescent="0.2">
      <c r="A35" s="91" t="s">
        <v>96</v>
      </c>
      <c r="B35" s="92" t="s">
        <v>2543</v>
      </c>
      <c r="C35" s="93" t="s">
        <v>2544</v>
      </c>
      <c r="D35" s="92" t="s">
        <v>2411</v>
      </c>
      <c r="E35" s="196" t="s">
        <v>913</v>
      </c>
      <c r="F35" s="197"/>
    </row>
    <row r="36" spans="1:6" ht="22.5" x14ac:dyDescent="0.2">
      <c r="A36" s="91" t="s">
        <v>99</v>
      </c>
      <c r="B36" s="92" t="s">
        <v>2543</v>
      </c>
      <c r="C36" s="93" t="s">
        <v>2695</v>
      </c>
      <c r="D36" s="92" t="s">
        <v>2411</v>
      </c>
      <c r="E36" s="196" t="s">
        <v>1575</v>
      </c>
      <c r="F36" s="197"/>
    </row>
    <row r="37" spans="1:6" ht="12.75" customHeight="1" x14ac:dyDescent="0.2">
      <c r="A37" s="198"/>
      <c r="B37" s="199"/>
      <c r="C37" s="199"/>
      <c r="D37" s="199"/>
      <c r="E37" s="199"/>
      <c r="F37" s="200"/>
    </row>
    <row r="38" spans="1:6" ht="12.75" customHeight="1" x14ac:dyDescent="0.2">
      <c r="A38" s="198" t="s">
        <v>2696</v>
      </c>
      <c r="B38" s="199"/>
      <c r="C38" s="199"/>
      <c r="D38" s="199"/>
      <c r="E38" s="199"/>
      <c r="F38" s="200"/>
    </row>
    <row r="39" spans="1:6" x14ac:dyDescent="0.2">
      <c r="A39" s="91" t="s">
        <v>103</v>
      </c>
      <c r="B39" s="92" t="s">
        <v>2697</v>
      </c>
      <c r="C39" s="93" t="s">
        <v>2698</v>
      </c>
      <c r="D39" s="92" t="s">
        <v>151</v>
      </c>
      <c r="E39" s="196" t="s">
        <v>66</v>
      </c>
      <c r="F39" s="197"/>
    </row>
    <row r="40" spans="1:6" x14ac:dyDescent="0.2">
      <c r="A40" s="94" t="s">
        <v>732</v>
      </c>
      <c r="B40" s="95" t="s">
        <v>67</v>
      </c>
      <c r="C40" s="96" t="s">
        <v>507</v>
      </c>
      <c r="D40" s="95" t="s">
        <v>68</v>
      </c>
      <c r="E40" s="97" t="s">
        <v>1937</v>
      </c>
      <c r="F40" s="97" t="s">
        <v>1937</v>
      </c>
    </row>
    <row r="41" spans="1:6" x14ac:dyDescent="0.2">
      <c r="A41" s="94" t="s">
        <v>734</v>
      </c>
      <c r="B41" s="95" t="s">
        <v>2599</v>
      </c>
      <c r="C41" s="96" t="s">
        <v>2600</v>
      </c>
      <c r="D41" s="95" t="s">
        <v>322</v>
      </c>
      <c r="E41" s="97" t="s">
        <v>614</v>
      </c>
      <c r="F41" s="97" t="s">
        <v>614</v>
      </c>
    </row>
    <row r="42" spans="1:6" ht="33.75" x14ac:dyDescent="0.2">
      <c r="A42" s="94" t="s">
        <v>736</v>
      </c>
      <c r="B42" s="95" t="s">
        <v>395</v>
      </c>
      <c r="C42" s="96" t="s">
        <v>396</v>
      </c>
      <c r="D42" s="95" t="s">
        <v>206</v>
      </c>
      <c r="E42" s="97" t="s">
        <v>1300</v>
      </c>
      <c r="F42" s="97" t="s">
        <v>1300</v>
      </c>
    </row>
    <row r="43" spans="1:6" x14ac:dyDescent="0.2">
      <c r="A43" s="94" t="s">
        <v>738</v>
      </c>
      <c r="B43" s="95" t="s">
        <v>2607</v>
      </c>
      <c r="C43" s="96" t="s">
        <v>2608</v>
      </c>
      <c r="D43" s="95" t="s">
        <v>1916</v>
      </c>
      <c r="E43" s="97" t="s">
        <v>1046</v>
      </c>
      <c r="F43" s="97" t="s">
        <v>1046</v>
      </c>
    </row>
    <row r="44" spans="1:6" x14ac:dyDescent="0.2">
      <c r="A44" s="94" t="s">
        <v>740</v>
      </c>
      <c r="B44" s="95" t="s">
        <v>2612</v>
      </c>
      <c r="C44" s="96" t="s">
        <v>2613</v>
      </c>
      <c r="D44" s="95" t="s">
        <v>264</v>
      </c>
      <c r="E44" s="97" t="s">
        <v>1046</v>
      </c>
      <c r="F44" s="97" t="s">
        <v>1046</v>
      </c>
    </row>
    <row r="45" spans="1:6" ht="22.5" x14ac:dyDescent="0.2">
      <c r="A45" s="91" t="s">
        <v>106</v>
      </c>
      <c r="B45" s="92" t="s">
        <v>2626</v>
      </c>
      <c r="C45" s="93" t="s">
        <v>2627</v>
      </c>
      <c r="D45" s="92" t="s">
        <v>151</v>
      </c>
      <c r="E45" s="196" t="s">
        <v>66</v>
      </c>
      <c r="F45" s="197"/>
    </row>
    <row r="46" spans="1:6" ht="33.75" x14ac:dyDescent="0.2">
      <c r="A46" s="91" t="s">
        <v>109</v>
      </c>
      <c r="B46" s="92" t="s">
        <v>2699</v>
      </c>
      <c r="C46" s="93" t="s">
        <v>2700</v>
      </c>
      <c r="D46" s="92" t="s">
        <v>151</v>
      </c>
      <c r="E46" s="196" t="s">
        <v>72</v>
      </c>
      <c r="F46" s="197"/>
    </row>
    <row r="47" spans="1:6" x14ac:dyDescent="0.2">
      <c r="A47" s="94" t="s">
        <v>773</v>
      </c>
      <c r="B47" s="95" t="s">
        <v>67</v>
      </c>
      <c r="C47" s="96" t="s">
        <v>507</v>
      </c>
      <c r="D47" s="95" t="s">
        <v>68</v>
      </c>
      <c r="E47" s="97" t="s">
        <v>203</v>
      </c>
      <c r="F47" s="97" t="s">
        <v>289</v>
      </c>
    </row>
    <row r="48" spans="1:6" x14ac:dyDescent="0.2">
      <c r="A48" s="94" t="s">
        <v>775</v>
      </c>
      <c r="B48" s="95" t="s">
        <v>2616</v>
      </c>
      <c r="C48" s="96" t="s">
        <v>2617</v>
      </c>
      <c r="D48" s="95" t="s">
        <v>322</v>
      </c>
      <c r="E48" s="97" t="s">
        <v>910</v>
      </c>
      <c r="F48" s="97" t="s">
        <v>1046</v>
      </c>
    </row>
    <row r="49" spans="1:6" ht="33.75" x14ac:dyDescent="0.2">
      <c r="A49" s="94" t="s">
        <v>777</v>
      </c>
      <c r="B49" s="95" t="s">
        <v>2441</v>
      </c>
      <c r="C49" s="96" t="s">
        <v>2442</v>
      </c>
      <c r="D49" s="95" t="s">
        <v>322</v>
      </c>
      <c r="E49" s="97" t="s">
        <v>1388</v>
      </c>
      <c r="F49" s="97" t="s">
        <v>1785</v>
      </c>
    </row>
    <row r="50" spans="1:6" x14ac:dyDescent="0.2">
      <c r="A50" s="91" t="s">
        <v>112</v>
      </c>
      <c r="B50" s="92" t="s">
        <v>2628</v>
      </c>
      <c r="C50" s="93" t="s">
        <v>2629</v>
      </c>
      <c r="D50" s="92" t="s">
        <v>151</v>
      </c>
      <c r="E50" s="196" t="s">
        <v>72</v>
      </c>
      <c r="F50" s="197"/>
    </row>
    <row r="51" spans="1:6" x14ac:dyDescent="0.2">
      <c r="A51" s="91" t="s">
        <v>115</v>
      </c>
      <c r="B51" s="92" t="s">
        <v>2701</v>
      </c>
      <c r="C51" s="93" t="s">
        <v>2702</v>
      </c>
      <c r="D51" s="92" t="s">
        <v>151</v>
      </c>
      <c r="E51" s="196" t="s">
        <v>66</v>
      </c>
      <c r="F51" s="197"/>
    </row>
    <row r="52" spans="1:6" x14ac:dyDescent="0.2">
      <c r="A52" s="91" t="s">
        <v>118</v>
      </c>
      <c r="B52" s="92" t="s">
        <v>2545</v>
      </c>
      <c r="C52" s="93" t="s">
        <v>2546</v>
      </c>
      <c r="D52" s="92" t="s">
        <v>151</v>
      </c>
      <c r="E52" s="196" t="s">
        <v>78</v>
      </c>
      <c r="F52" s="197"/>
    </row>
    <row r="53" spans="1:6" x14ac:dyDescent="0.2">
      <c r="A53" s="91" t="s">
        <v>121</v>
      </c>
      <c r="B53" s="92" t="s">
        <v>2703</v>
      </c>
      <c r="C53" s="93" t="s">
        <v>2704</v>
      </c>
      <c r="D53" s="92" t="s">
        <v>151</v>
      </c>
      <c r="E53" s="196" t="s">
        <v>72</v>
      </c>
      <c r="F53" s="197"/>
    </row>
    <row r="54" spans="1:6" x14ac:dyDescent="0.2">
      <c r="A54" s="94" t="s">
        <v>818</v>
      </c>
      <c r="B54" s="95" t="s">
        <v>67</v>
      </c>
      <c r="C54" s="96" t="s">
        <v>507</v>
      </c>
      <c r="D54" s="95" t="s">
        <v>68</v>
      </c>
      <c r="E54" s="97" t="s">
        <v>222</v>
      </c>
      <c r="F54" s="97" t="s">
        <v>326</v>
      </c>
    </row>
    <row r="55" spans="1:6" x14ac:dyDescent="0.2">
      <c r="A55" s="94" t="s">
        <v>820</v>
      </c>
      <c r="B55" s="95" t="s">
        <v>2597</v>
      </c>
      <c r="C55" s="96" t="s">
        <v>2598</v>
      </c>
      <c r="D55" s="95" t="s">
        <v>322</v>
      </c>
      <c r="E55" s="97" t="s">
        <v>2534</v>
      </c>
      <c r="F55" s="97" t="s">
        <v>588</v>
      </c>
    </row>
    <row r="56" spans="1:6" ht="33.75" x14ac:dyDescent="0.2">
      <c r="A56" s="94" t="s">
        <v>822</v>
      </c>
      <c r="B56" s="95" t="s">
        <v>2441</v>
      </c>
      <c r="C56" s="96" t="s">
        <v>2442</v>
      </c>
      <c r="D56" s="95" t="s">
        <v>322</v>
      </c>
      <c r="E56" s="97" t="s">
        <v>876</v>
      </c>
      <c r="F56" s="97" t="s">
        <v>2534</v>
      </c>
    </row>
    <row r="57" spans="1:6" x14ac:dyDescent="0.2">
      <c r="A57" s="91" t="s">
        <v>124</v>
      </c>
      <c r="B57" s="92" t="s">
        <v>2630</v>
      </c>
      <c r="C57" s="93" t="s">
        <v>2631</v>
      </c>
      <c r="D57" s="92" t="s">
        <v>151</v>
      </c>
      <c r="E57" s="196" t="s">
        <v>72</v>
      </c>
      <c r="F57" s="197"/>
    </row>
    <row r="58" spans="1:6" ht="22.5" x14ac:dyDescent="0.2">
      <c r="A58" s="91" t="s">
        <v>127</v>
      </c>
      <c r="B58" s="92" t="s">
        <v>2705</v>
      </c>
      <c r="C58" s="93" t="s">
        <v>2706</v>
      </c>
      <c r="D58" s="92" t="s">
        <v>151</v>
      </c>
      <c r="E58" s="196" t="s">
        <v>237</v>
      </c>
      <c r="F58" s="197"/>
    </row>
    <row r="59" spans="1:6" x14ac:dyDescent="0.2">
      <c r="A59" s="94" t="s">
        <v>2707</v>
      </c>
      <c r="B59" s="95" t="s">
        <v>67</v>
      </c>
      <c r="C59" s="96" t="s">
        <v>507</v>
      </c>
      <c r="D59" s="95" t="s">
        <v>68</v>
      </c>
      <c r="E59" s="97" t="s">
        <v>546</v>
      </c>
      <c r="F59" s="97" t="s">
        <v>2708</v>
      </c>
    </row>
    <row r="60" spans="1:6" x14ac:dyDescent="0.2">
      <c r="A60" s="91" t="s">
        <v>130</v>
      </c>
      <c r="B60" s="92" t="s">
        <v>2632</v>
      </c>
      <c r="C60" s="93" t="s">
        <v>2633</v>
      </c>
      <c r="D60" s="92" t="s">
        <v>151</v>
      </c>
      <c r="E60" s="196" t="s">
        <v>93</v>
      </c>
      <c r="F60" s="197"/>
    </row>
    <row r="61" spans="1:6" x14ac:dyDescent="0.2">
      <c r="A61" s="91" t="s">
        <v>133</v>
      </c>
      <c r="B61" s="92" t="s">
        <v>2634</v>
      </c>
      <c r="C61" s="93" t="s">
        <v>2635</v>
      </c>
      <c r="D61" s="92" t="s">
        <v>151</v>
      </c>
      <c r="E61" s="196" t="s">
        <v>210</v>
      </c>
      <c r="F61" s="197"/>
    </row>
    <row r="62" spans="1:6" ht="22.5" x14ac:dyDescent="0.2">
      <c r="A62" s="91" t="s">
        <v>136</v>
      </c>
      <c r="B62" s="92" t="s">
        <v>2709</v>
      </c>
      <c r="C62" s="93" t="s">
        <v>2710</v>
      </c>
      <c r="D62" s="92" t="s">
        <v>2711</v>
      </c>
      <c r="E62" s="196" t="s">
        <v>797</v>
      </c>
      <c r="F62" s="197"/>
    </row>
    <row r="63" spans="1:6" x14ac:dyDescent="0.2">
      <c r="A63" s="94" t="s">
        <v>877</v>
      </c>
      <c r="B63" s="95" t="s">
        <v>67</v>
      </c>
      <c r="C63" s="96" t="s">
        <v>507</v>
      </c>
      <c r="D63" s="95" t="s">
        <v>68</v>
      </c>
      <c r="E63" s="97" t="s">
        <v>2712</v>
      </c>
      <c r="F63" s="97" t="s">
        <v>2713</v>
      </c>
    </row>
    <row r="64" spans="1:6" x14ac:dyDescent="0.2">
      <c r="A64" s="94" t="s">
        <v>880</v>
      </c>
      <c r="B64" s="95" t="s">
        <v>79</v>
      </c>
      <c r="C64" s="96" t="s">
        <v>80</v>
      </c>
      <c r="D64" s="95" t="s">
        <v>71</v>
      </c>
      <c r="E64" s="97" t="s">
        <v>2714</v>
      </c>
      <c r="F64" s="97" t="s">
        <v>2715</v>
      </c>
    </row>
    <row r="65" spans="1:6" x14ac:dyDescent="0.2">
      <c r="A65" s="94" t="s">
        <v>883</v>
      </c>
      <c r="B65" s="95" t="s">
        <v>2601</v>
      </c>
      <c r="C65" s="96" t="s">
        <v>2602</v>
      </c>
      <c r="D65" s="95" t="s">
        <v>144</v>
      </c>
      <c r="E65" s="97" t="s">
        <v>1300</v>
      </c>
      <c r="F65" s="97" t="s">
        <v>2716</v>
      </c>
    </row>
    <row r="66" spans="1:6" x14ac:dyDescent="0.2">
      <c r="A66" s="94" t="s">
        <v>886</v>
      </c>
      <c r="B66" s="95" t="s">
        <v>2605</v>
      </c>
      <c r="C66" s="96" t="s">
        <v>2606</v>
      </c>
      <c r="D66" s="95" t="s">
        <v>264</v>
      </c>
      <c r="E66" s="97" t="s">
        <v>127</v>
      </c>
      <c r="F66" s="97" t="s">
        <v>2717</v>
      </c>
    </row>
    <row r="67" spans="1:6" x14ac:dyDescent="0.2">
      <c r="A67" s="91" t="s">
        <v>139</v>
      </c>
      <c r="B67" s="92" t="s">
        <v>2547</v>
      </c>
      <c r="C67" s="93" t="s">
        <v>2548</v>
      </c>
      <c r="D67" s="92" t="s">
        <v>148</v>
      </c>
      <c r="E67" s="196" t="s">
        <v>2718</v>
      </c>
      <c r="F67" s="197"/>
    </row>
    <row r="68" spans="1:6" ht="22.5" x14ac:dyDescent="0.2">
      <c r="A68" s="91" t="s">
        <v>194</v>
      </c>
      <c r="B68" s="92" t="s">
        <v>2516</v>
      </c>
      <c r="C68" s="93" t="s">
        <v>2517</v>
      </c>
      <c r="D68" s="92" t="s">
        <v>1916</v>
      </c>
      <c r="E68" s="196" t="s">
        <v>2383</v>
      </c>
      <c r="F68" s="197"/>
    </row>
    <row r="69" spans="1:6" x14ac:dyDescent="0.2">
      <c r="A69" s="94" t="s">
        <v>2719</v>
      </c>
      <c r="B69" s="95" t="s">
        <v>67</v>
      </c>
      <c r="C69" s="96" t="s">
        <v>507</v>
      </c>
      <c r="D69" s="95" t="s">
        <v>68</v>
      </c>
      <c r="E69" s="97" t="s">
        <v>2518</v>
      </c>
      <c r="F69" s="97" t="s">
        <v>2519</v>
      </c>
    </row>
    <row r="70" spans="1:6" ht="22.5" x14ac:dyDescent="0.2">
      <c r="A70" s="94" t="s">
        <v>2720</v>
      </c>
      <c r="B70" s="95" t="s">
        <v>110</v>
      </c>
      <c r="C70" s="96" t="s">
        <v>111</v>
      </c>
      <c r="D70" s="95" t="s">
        <v>71</v>
      </c>
      <c r="E70" s="97" t="s">
        <v>2520</v>
      </c>
      <c r="F70" s="97" t="s">
        <v>2521</v>
      </c>
    </row>
    <row r="71" spans="1:6" x14ac:dyDescent="0.2">
      <c r="A71" s="94" t="s">
        <v>2721</v>
      </c>
      <c r="B71" s="95" t="s">
        <v>2400</v>
      </c>
      <c r="C71" s="96" t="s">
        <v>2401</v>
      </c>
      <c r="D71" s="95" t="s">
        <v>71</v>
      </c>
      <c r="E71" s="97" t="s">
        <v>927</v>
      </c>
      <c r="F71" s="97" t="s">
        <v>2522</v>
      </c>
    </row>
    <row r="72" spans="1:6" x14ac:dyDescent="0.2">
      <c r="A72" s="94" t="s">
        <v>2722</v>
      </c>
      <c r="B72" s="95" t="s">
        <v>2427</v>
      </c>
      <c r="C72" s="96" t="s">
        <v>2428</v>
      </c>
      <c r="D72" s="95" t="s">
        <v>144</v>
      </c>
      <c r="E72" s="97" t="s">
        <v>1354</v>
      </c>
      <c r="F72" s="97" t="s">
        <v>1051</v>
      </c>
    </row>
    <row r="73" spans="1:6" x14ac:dyDescent="0.2">
      <c r="A73" s="94" t="s">
        <v>2723</v>
      </c>
      <c r="B73" s="95" t="s">
        <v>2431</v>
      </c>
      <c r="C73" s="96" t="s">
        <v>2432</v>
      </c>
      <c r="D73" s="95" t="s">
        <v>322</v>
      </c>
      <c r="E73" s="97" t="s">
        <v>1971</v>
      </c>
      <c r="F73" s="97" t="s">
        <v>2523</v>
      </c>
    </row>
    <row r="74" spans="1:6" ht="22.5" x14ac:dyDescent="0.2">
      <c r="A74" s="94" t="s">
        <v>2724</v>
      </c>
      <c r="B74" s="95" t="s">
        <v>2435</v>
      </c>
      <c r="C74" s="96" t="s">
        <v>2436</v>
      </c>
      <c r="D74" s="95" t="s">
        <v>144</v>
      </c>
      <c r="E74" s="97" t="s">
        <v>2524</v>
      </c>
      <c r="F74" s="97" t="s">
        <v>2525</v>
      </c>
    </row>
    <row r="75" spans="1:6" ht="33.75" x14ac:dyDescent="0.2">
      <c r="A75" s="91" t="s">
        <v>197</v>
      </c>
      <c r="B75" s="92" t="s">
        <v>2526</v>
      </c>
      <c r="C75" s="93" t="s">
        <v>2527</v>
      </c>
      <c r="D75" s="92" t="s">
        <v>875</v>
      </c>
      <c r="E75" s="196" t="s">
        <v>511</v>
      </c>
      <c r="F75" s="197"/>
    </row>
    <row r="76" spans="1:6" x14ac:dyDescent="0.2">
      <c r="A76" s="94" t="s">
        <v>894</v>
      </c>
      <c r="B76" s="95" t="s">
        <v>67</v>
      </c>
      <c r="C76" s="96" t="s">
        <v>507</v>
      </c>
      <c r="D76" s="95" t="s">
        <v>68</v>
      </c>
      <c r="E76" s="97" t="s">
        <v>2528</v>
      </c>
      <c r="F76" s="97" t="s">
        <v>2529</v>
      </c>
    </row>
    <row r="77" spans="1:6" ht="22.5" x14ac:dyDescent="0.2">
      <c r="A77" s="94" t="s">
        <v>897</v>
      </c>
      <c r="B77" s="95" t="s">
        <v>110</v>
      </c>
      <c r="C77" s="96" t="s">
        <v>111</v>
      </c>
      <c r="D77" s="95" t="s">
        <v>71</v>
      </c>
      <c r="E77" s="97" t="s">
        <v>2530</v>
      </c>
      <c r="F77" s="97" t="s">
        <v>2531</v>
      </c>
    </row>
    <row r="78" spans="1:6" x14ac:dyDescent="0.2">
      <c r="A78" s="94" t="s">
        <v>900</v>
      </c>
      <c r="B78" s="95" t="s">
        <v>2427</v>
      </c>
      <c r="C78" s="96" t="s">
        <v>2428</v>
      </c>
      <c r="D78" s="95" t="s">
        <v>144</v>
      </c>
      <c r="E78" s="97" t="s">
        <v>1054</v>
      </c>
      <c r="F78" s="97" t="s">
        <v>2532</v>
      </c>
    </row>
    <row r="79" spans="1:6" x14ac:dyDescent="0.2">
      <c r="A79" s="94" t="s">
        <v>902</v>
      </c>
      <c r="B79" s="95" t="s">
        <v>2431</v>
      </c>
      <c r="C79" s="96" t="s">
        <v>2432</v>
      </c>
      <c r="D79" s="95" t="s">
        <v>322</v>
      </c>
      <c r="E79" s="97" t="s">
        <v>2534</v>
      </c>
      <c r="F79" s="97" t="s">
        <v>600</v>
      </c>
    </row>
    <row r="80" spans="1:6" x14ac:dyDescent="0.2">
      <c r="A80" s="94" t="s">
        <v>903</v>
      </c>
      <c r="B80" s="95" t="s">
        <v>2433</v>
      </c>
      <c r="C80" s="96" t="s">
        <v>2434</v>
      </c>
      <c r="D80" s="95" t="s">
        <v>144</v>
      </c>
      <c r="E80" s="97" t="s">
        <v>570</v>
      </c>
      <c r="F80" s="97" t="s">
        <v>2536</v>
      </c>
    </row>
    <row r="81" spans="1:6" ht="12.75" customHeight="1" x14ac:dyDescent="0.2">
      <c r="A81" s="198"/>
      <c r="B81" s="199"/>
      <c r="C81" s="199"/>
      <c r="D81" s="199"/>
      <c r="E81" s="199"/>
      <c r="F81" s="200"/>
    </row>
    <row r="82" spans="1:6" ht="12.75" customHeight="1" x14ac:dyDescent="0.2">
      <c r="A82" s="198" t="s">
        <v>2725</v>
      </c>
      <c r="B82" s="199"/>
      <c r="C82" s="199"/>
      <c r="D82" s="199"/>
      <c r="E82" s="199"/>
      <c r="F82" s="200"/>
    </row>
    <row r="83" spans="1:6" ht="22.5" x14ac:dyDescent="0.2">
      <c r="A83" s="91" t="s">
        <v>200</v>
      </c>
      <c r="B83" s="92" t="s">
        <v>2726</v>
      </c>
      <c r="C83" s="93" t="s">
        <v>2727</v>
      </c>
      <c r="D83" s="92" t="s">
        <v>151</v>
      </c>
      <c r="E83" s="196" t="s">
        <v>66</v>
      </c>
      <c r="F83" s="197"/>
    </row>
    <row r="84" spans="1:6" x14ac:dyDescent="0.2">
      <c r="A84" s="94" t="s">
        <v>917</v>
      </c>
      <c r="B84" s="95" t="s">
        <v>67</v>
      </c>
      <c r="C84" s="96" t="s">
        <v>507</v>
      </c>
      <c r="D84" s="95" t="s">
        <v>68</v>
      </c>
      <c r="E84" s="97" t="s">
        <v>139</v>
      </c>
      <c r="F84" s="97" t="s">
        <v>139</v>
      </c>
    </row>
    <row r="85" spans="1:6" ht="22.5" x14ac:dyDescent="0.2">
      <c r="A85" s="91" t="s">
        <v>203</v>
      </c>
      <c r="B85" s="92" t="s">
        <v>2636</v>
      </c>
      <c r="C85" s="93" t="s">
        <v>2637</v>
      </c>
      <c r="D85" s="92" t="s">
        <v>151</v>
      </c>
      <c r="E85" s="196" t="s">
        <v>66</v>
      </c>
      <c r="F85" s="197"/>
    </row>
    <row r="86" spans="1:6" ht="22.5" x14ac:dyDescent="0.2">
      <c r="A86" s="91" t="s">
        <v>207</v>
      </c>
      <c r="B86" s="92" t="s">
        <v>2728</v>
      </c>
      <c r="C86" s="93" t="s">
        <v>2729</v>
      </c>
      <c r="D86" s="92" t="s">
        <v>151</v>
      </c>
      <c r="E86" s="196" t="s">
        <v>66</v>
      </c>
      <c r="F86" s="197"/>
    </row>
    <row r="87" spans="1:6" x14ac:dyDescent="0.2">
      <c r="A87" s="94" t="s">
        <v>2730</v>
      </c>
      <c r="B87" s="95" t="s">
        <v>67</v>
      </c>
      <c r="C87" s="96" t="s">
        <v>507</v>
      </c>
      <c r="D87" s="95" t="s">
        <v>68</v>
      </c>
      <c r="E87" s="97" t="s">
        <v>72</v>
      </c>
      <c r="F87" s="97" t="s">
        <v>72</v>
      </c>
    </row>
    <row r="88" spans="1:6" ht="22.5" x14ac:dyDescent="0.2">
      <c r="A88" s="94" t="s">
        <v>2731</v>
      </c>
      <c r="B88" s="95" t="s">
        <v>2595</v>
      </c>
      <c r="C88" s="96" t="s">
        <v>2596</v>
      </c>
      <c r="D88" s="95" t="s">
        <v>144</v>
      </c>
      <c r="E88" s="97" t="s">
        <v>2732</v>
      </c>
      <c r="F88" s="97" t="s">
        <v>2732</v>
      </c>
    </row>
    <row r="89" spans="1:6" ht="22.5" x14ac:dyDescent="0.2">
      <c r="A89" s="91" t="s">
        <v>210</v>
      </c>
      <c r="B89" s="92" t="s">
        <v>2638</v>
      </c>
      <c r="C89" s="93" t="s">
        <v>2639</v>
      </c>
      <c r="D89" s="92" t="s">
        <v>151</v>
      </c>
      <c r="E89" s="196" t="s">
        <v>66</v>
      </c>
      <c r="F89" s="197"/>
    </row>
    <row r="90" spans="1:6" x14ac:dyDescent="0.2">
      <c r="A90" s="91" t="s">
        <v>213</v>
      </c>
      <c r="B90" s="92" t="s">
        <v>2733</v>
      </c>
      <c r="C90" s="93" t="s">
        <v>2734</v>
      </c>
      <c r="D90" s="92" t="s">
        <v>151</v>
      </c>
      <c r="E90" s="196" t="s">
        <v>66</v>
      </c>
      <c r="F90" s="197"/>
    </row>
    <row r="91" spans="1:6" x14ac:dyDescent="0.2">
      <c r="A91" s="91" t="s">
        <v>215</v>
      </c>
      <c r="B91" s="92" t="s">
        <v>2735</v>
      </c>
      <c r="C91" s="93" t="s">
        <v>2736</v>
      </c>
      <c r="D91" s="92" t="s">
        <v>151</v>
      </c>
      <c r="E91" s="196" t="s">
        <v>66</v>
      </c>
      <c r="F91" s="197"/>
    </row>
    <row r="92" spans="1:6" ht="22.5" x14ac:dyDescent="0.2">
      <c r="A92" s="91" t="s">
        <v>219</v>
      </c>
      <c r="B92" s="92" t="s">
        <v>2737</v>
      </c>
      <c r="C92" s="93" t="s">
        <v>2738</v>
      </c>
      <c r="D92" s="92" t="s">
        <v>151</v>
      </c>
      <c r="E92" s="196" t="s">
        <v>136</v>
      </c>
      <c r="F92" s="197"/>
    </row>
    <row r="93" spans="1:6" x14ac:dyDescent="0.2">
      <c r="A93" s="94" t="s">
        <v>957</v>
      </c>
      <c r="B93" s="95" t="s">
        <v>67</v>
      </c>
      <c r="C93" s="96" t="s">
        <v>507</v>
      </c>
      <c r="D93" s="95" t="s">
        <v>68</v>
      </c>
      <c r="E93" s="97" t="s">
        <v>2739</v>
      </c>
      <c r="F93" s="97" t="s">
        <v>2740</v>
      </c>
    </row>
    <row r="94" spans="1:6" x14ac:dyDescent="0.2">
      <c r="A94" s="94" t="s">
        <v>960</v>
      </c>
      <c r="B94" s="95" t="s">
        <v>2616</v>
      </c>
      <c r="C94" s="96" t="s">
        <v>2617</v>
      </c>
      <c r="D94" s="95" t="s">
        <v>322</v>
      </c>
      <c r="E94" s="97" t="s">
        <v>2741</v>
      </c>
      <c r="F94" s="97" t="s">
        <v>2742</v>
      </c>
    </row>
    <row r="95" spans="1:6" x14ac:dyDescent="0.2">
      <c r="A95" s="91" t="s">
        <v>222</v>
      </c>
      <c r="B95" s="92" t="s">
        <v>2640</v>
      </c>
      <c r="C95" s="93" t="s">
        <v>2641</v>
      </c>
      <c r="D95" s="92" t="s">
        <v>151</v>
      </c>
      <c r="E95" s="196" t="s">
        <v>87</v>
      </c>
      <c r="F95" s="197"/>
    </row>
    <row r="96" spans="1:6" x14ac:dyDescent="0.2">
      <c r="A96" s="91" t="s">
        <v>225</v>
      </c>
      <c r="B96" s="92" t="s">
        <v>2642</v>
      </c>
      <c r="C96" s="93" t="s">
        <v>2643</v>
      </c>
      <c r="D96" s="92" t="s">
        <v>151</v>
      </c>
      <c r="E96" s="196" t="s">
        <v>115</v>
      </c>
      <c r="F96" s="197"/>
    </row>
    <row r="97" spans="1:6" ht="22.5" x14ac:dyDescent="0.2">
      <c r="A97" s="91" t="s">
        <v>228</v>
      </c>
      <c r="B97" s="92" t="s">
        <v>2743</v>
      </c>
      <c r="C97" s="93" t="s">
        <v>2744</v>
      </c>
      <c r="D97" s="92" t="s">
        <v>151</v>
      </c>
      <c r="E97" s="196" t="s">
        <v>66</v>
      </c>
      <c r="F97" s="197"/>
    </row>
    <row r="98" spans="1:6" x14ac:dyDescent="0.2">
      <c r="A98" s="94" t="s">
        <v>982</v>
      </c>
      <c r="B98" s="95" t="s">
        <v>67</v>
      </c>
      <c r="C98" s="96" t="s">
        <v>507</v>
      </c>
      <c r="D98" s="95" t="s">
        <v>68</v>
      </c>
      <c r="E98" s="97" t="s">
        <v>81</v>
      </c>
      <c r="F98" s="97" t="s">
        <v>81</v>
      </c>
    </row>
    <row r="99" spans="1:6" x14ac:dyDescent="0.2">
      <c r="A99" s="91" t="s">
        <v>231</v>
      </c>
      <c r="B99" s="92" t="s">
        <v>2644</v>
      </c>
      <c r="C99" s="93" t="s">
        <v>2645</v>
      </c>
      <c r="D99" s="92" t="s">
        <v>151</v>
      </c>
      <c r="E99" s="196" t="s">
        <v>66</v>
      </c>
      <c r="F99" s="197"/>
    </row>
    <row r="100" spans="1:6" x14ac:dyDescent="0.2">
      <c r="A100" s="91" t="s">
        <v>234</v>
      </c>
      <c r="B100" s="92" t="s">
        <v>2646</v>
      </c>
      <c r="C100" s="93" t="s">
        <v>2647</v>
      </c>
      <c r="D100" s="92" t="s">
        <v>151</v>
      </c>
      <c r="E100" s="196" t="s">
        <v>66</v>
      </c>
      <c r="F100" s="197"/>
    </row>
    <row r="101" spans="1:6" x14ac:dyDescent="0.2">
      <c r="A101" s="91" t="s">
        <v>237</v>
      </c>
      <c r="B101" s="92" t="s">
        <v>2745</v>
      </c>
      <c r="C101" s="93" t="s">
        <v>2746</v>
      </c>
      <c r="D101" s="92" t="s">
        <v>151</v>
      </c>
      <c r="E101" s="196" t="s">
        <v>66</v>
      </c>
      <c r="F101" s="197"/>
    </row>
    <row r="102" spans="1:6" x14ac:dyDescent="0.2">
      <c r="A102" s="94" t="s">
        <v>1014</v>
      </c>
      <c r="B102" s="95" t="s">
        <v>67</v>
      </c>
      <c r="C102" s="96" t="s">
        <v>507</v>
      </c>
      <c r="D102" s="95" t="s">
        <v>68</v>
      </c>
      <c r="E102" s="97" t="s">
        <v>2747</v>
      </c>
      <c r="F102" s="97" t="s">
        <v>2747</v>
      </c>
    </row>
    <row r="103" spans="1:6" x14ac:dyDescent="0.2">
      <c r="A103" s="91" t="s">
        <v>240</v>
      </c>
      <c r="B103" s="92" t="s">
        <v>2648</v>
      </c>
      <c r="C103" s="93" t="s">
        <v>2649</v>
      </c>
      <c r="D103" s="92" t="s">
        <v>151</v>
      </c>
      <c r="E103" s="196" t="s">
        <v>66</v>
      </c>
      <c r="F103" s="197"/>
    </row>
    <row r="104" spans="1:6" x14ac:dyDescent="0.2">
      <c r="A104" s="91" t="s">
        <v>243</v>
      </c>
      <c r="B104" s="92" t="s">
        <v>2748</v>
      </c>
      <c r="C104" s="93" t="s">
        <v>2749</v>
      </c>
      <c r="D104" s="92" t="s">
        <v>151</v>
      </c>
      <c r="E104" s="196" t="s">
        <v>265</v>
      </c>
      <c r="F104" s="197"/>
    </row>
    <row r="105" spans="1:6" x14ac:dyDescent="0.2">
      <c r="A105" s="94" t="s">
        <v>2265</v>
      </c>
      <c r="B105" s="95" t="s">
        <v>67</v>
      </c>
      <c r="C105" s="96" t="s">
        <v>507</v>
      </c>
      <c r="D105" s="95" t="s">
        <v>68</v>
      </c>
      <c r="E105" s="97" t="s">
        <v>2750</v>
      </c>
      <c r="F105" s="97" t="s">
        <v>2751</v>
      </c>
    </row>
    <row r="106" spans="1:6" x14ac:dyDescent="0.2">
      <c r="A106" s="94" t="s">
        <v>2266</v>
      </c>
      <c r="B106" s="95" t="s">
        <v>2616</v>
      </c>
      <c r="C106" s="96" t="s">
        <v>2617</v>
      </c>
      <c r="D106" s="95" t="s">
        <v>322</v>
      </c>
      <c r="E106" s="97" t="s">
        <v>2752</v>
      </c>
      <c r="F106" s="97" t="s">
        <v>2753</v>
      </c>
    </row>
    <row r="107" spans="1:6" x14ac:dyDescent="0.2">
      <c r="A107" s="91" t="s">
        <v>246</v>
      </c>
      <c r="B107" s="92" t="s">
        <v>2549</v>
      </c>
      <c r="C107" s="93" t="s">
        <v>2550</v>
      </c>
      <c r="D107" s="92" t="s">
        <v>151</v>
      </c>
      <c r="E107" s="196" t="s">
        <v>258</v>
      </c>
      <c r="F107" s="197"/>
    </row>
    <row r="108" spans="1:6" x14ac:dyDescent="0.2">
      <c r="A108" s="91" t="s">
        <v>249</v>
      </c>
      <c r="B108" s="92" t="s">
        <v>2551</v>
      </c>
      <c r="C108" s="93" t="s">
        <v>2552</v>
      </c>
      <c r="D108" s="92" t="s">
        <v>151</v>
      </c>
      <c r="E108" s="196" t="s">
        <v>72</v>
      </c>
      <c r="F108" s="197"/>
    </row>
    <row r="109" spans="1:6" x14ac:dyDescent="0.2">
      <c r="A109" s="91" t="s">
        <v>252</v>
      </c>
      <c r="B109" s="92" t="s">
        <v>2553</v>
      </c>
      <c r="C109" s="93" t="s">
        <v>2554</v>
      </c>
      <c r="D109" s="92" t="s">
        <v>151</v>
      </c>
      <c r="E109" s="196" t="s">
        <v>87</v>
      </c>
      <c r="F109" s="197"/>
    </row>
    <row r="110" spans="1:6" x14ac:dyDescent="0.2">
      <c r="A110" s="91" t="s">
        <v>255</v>
      </c>
      <c r="B110" s="92" t="s">
        <v>2553</v>
      </c>
      <c r="C110" s="93" t="s">
        <v>2754</v>
      </c>
      <c r="D110" s="92" t="s">
        <v>151</v>
      </c>
      <c r="E110" s="196" t="s">
        <v>87</v>
      </c>
      <c r="F110" s="197"/>
    </row>
    <row r="111" spans="1:6" x14ac:dyDescent="0.2">
      <c r="A111" s="91" t="s">
        <v>258</v>
      </c>
      <c r="B111" s="92" t="s">
        <v>2553</v>
      </c>
      <c r="C111" s="93" t="s">
        <v>2755</v>
      </c>
      <c r="D111" s="92" t="s">
        <v>151</v>
      </c>
      <c r="E111" s="196" t="s">
        <v>115</v>
      </c>
      <c r="F111" s="197"/>
    </row>
    <row r="112" spans="1:6" x14ac:dyDescent="0.2">
      <c r="A112" s="91" t="s">
        <v>261</v>
      </c>
      <c r="B112" s="92" t="s">
        <v>2555</v>
      </c>
      <c r="C112" s="93" t="s">
        <v>2556</v>
      </c>
      <c r="D112" s="92" t="s">
        <v>151</v>
      </c>
      <c r="E112" s="196" t="s">
        <v>2756</v>
      </c>
      <c r="F112" s="197"/>
    </row>
    <row r="113" spans="1:6" ht="33.75" x14ac:dyDescent="0.2">
      <c r="A113" s="91" t="s">
        <v>265</v>
      </c>
      <c r="B113" s="92" t="s">
        <v>2684</v>
      </c>
      <c r="C113" s="93" t="s">
        <v>2757</v>
      </c>
      <c r="D113" s="92" t="s">
        <v>875</v>
      </c>
      <c r="E113" s="196" t="s">
        <v>194</v>
      </c>
      <c r="F113" s="197"/>
    </row>
    <row r="114" spans="1:6" x14ac:dyDescent="0.2">
      <c r="A114" s="94" t="s">
        <v>1079</v>
      </c>
      <c r="B114" s="95" t="s">
        <v>67</v>
      </c>
      <c r="C114" s="96" t="s">
        <v>507</v>
      </c>
      <c r="D114" s="95" t="s">
        <v>68</v>
      </c>
      <c r="E114" s="97" t="s">
        <v>2687</v>
      </c>
      <c r="F114" s="97" t="s">
        <v>2758</v>
      </c>
    </row>
    <row r="115" spans="1:6" x14ac:dyDescent="0.2">
      <c r="A115" s="94" t="s">
        <v>1082</v>
      </c>
      <c r="B115" s="95" t="s">
        <v>69</v>
      </c>
      <c r="C115" s="96" t="s">
        <v>70</v>
      </c>
      <c r="D115" s="95" t="s">
        <v>71</v>
      </c>
      <c r="E115" s="97" t="s">
        <v>549</v>
      </c>
      <c r="F115" s="97" t="s">
        <v>2759</v>
      </c>
    </row>
    <row r="116" spans="1:6" x14ac:dyDescent="0.2">
      <c r="A116" s="94" t="s">
        <v>1085</v>
      </c>
      <c r="B116" s="95" t="s">
        <v>2425</v>
      </c>
      <c r="C116" s="96" t="s">
        <v>2426</v>
      </c>
      <c r="D116" s="95" t="s">
        <v>144</v>
      </c>
      <c r="E116" s="97" t="s">
        <v>2690</v>
      </c>
      <c r="F116" s="97" t="s">
        <v>2760</v>
      </c>
    </row>
    <row r="117" spans="1:6" x14ac:dyDescent="0.2">
      <c r="A117" s="94" t="s">
        <v>2761</v>
      </c>
      <c r="B117" s="95" t="s">
        <v>2603</v>
      </c>
      <c r="C117" s="96" t="s">
        <v>2604</v>
      </c>
      <c r="D117" s="95" t="s">
        <v>144</v>
      </c>
      <c r="E117" s="97" t="s">
        <v>904</v>
      </c>
      <c r="F117" s="97" t="s">
        <v>2762</v>
      </c>
    </row>
    <row r="118" spans="1:6" x14ac:dyDescent="0.2">
      <c r="A118" s="94" t="s">
        <v>2763</v>
      </c>
      <c r="B118" s="95" t="s">
        <v>2609</v>
      </c>
      <c r="C118" s="96" t="s">
        <v>2610</v>
      </c>
      <c r="D118" s="95" t="s">
        <v>2611</v>
      </c>
      <c r="E118" s="97" t="s">
        <v>2693</v>
      </c>
      <c r="F118" s="97" t="s">
        <v>356</v>
      </c>
    </row>
    <row r="119" spans="1:6" x14ac:dyDescent="0.2">
      <c r="A119" s="91" t="s">
        <v>268</v>
      </c>
      <c r="B119" s="92" t="s">
        <v>2543</v>
      </c>
      <c r="C119" s="93" t="s">
        <v>2544</v>
      </c>
      <c r="D119" s="92" t="s">
        <v>2411</v>
      </c>
      <c r="E119" s="196" t="s">
        <v>2764</v>
      </c>
      <c r="F119" s="197"/>
    </row>
    <row r="120" spans="1:6" x14ac:dyDescent="0.2">
      <c r="A120" s="91" t="s">
        <v>271</v>
      </c>
      <c r="B120" s="92" t="s">
        <v>2557</v>
      </c>
      <c r="C120" s="93" t="s">
        <v>2558</v>
      </c>
      <c r="D120" s="92" t="s">
        <v>2411</v>
      </c>
      <c r="E120" s="196" t="s">
        <v>2764</v>
      </c>
      <c r="F120" s="197"/>
    </row>
    <row r="121" spans="1:6" x14ac:dyDescent="0.2">
      <c r="A121" s="91" t="s">
        <v>274</v>
      </c>
      <c r="B121" s="92" t="s">
        <v>2559</v>
      </c>
      <c r="C121" s="93" t="s">
        <v>2560</v>
      </c>
      <c r="D121" s="92" t="s">
        <v>148</v>
      </c>
      <c r="E121" s="196" t="s">
        <v>2765</v>
      </c>
      <c r="F121" s="197"/>
    </row>
    <row r="122" spans="1:6" ht="22.5" x14ac:dyDescent="0.2">
      <c r="A122" s="91" t="s">
        <v>277</v>
      </c>
      <c r="B122" s="92" t="s">
        <v>2709</v>
      </c>
      <c r="C122" s="93" t="s">
        <v>2710</v>
      </c>
      <c r="D122" s="92" t="s">
        <v>2711</v>
      </c>
      <c r="E122" s="196" t="s">
        <v>87</v>
      </c>
      <c r="F122" s="197"/>
    </row>
    <row r="123" spans="1:6" x14ac:dyDescent="0.2">
      <c r="A123" s="94" t="s">
        <v>1118</v>
      </c>
      <c r="B123" s="95" t="s">
        <v>67</v>
      </c>
      <c r="C123" s="96" t="s">
        <v>507</v>
      </c>
      <c r="D123" s="95" t="s">
        <v>68</v>
      </c>
      <c r="E123" s="97" t="s">
        <v>2712</v>
      </c>
      <c r="F123" s="97" t="s">
        <v>2766</v>
      </c>
    </row>
    <row r="124" spans="1:6" x14ac:dyDescent="0.2">
      <c r="A124" s="94" t="s">
        <v>1121</v>
      </c>
      <c r="B124" s="95" t="s">
        <v>79</v>
      </c>
      <c r="C124" s="96" t="s">
        <v>80</v>
      </c>
      <c r="D124" s="95" t="s">
        <v>71</v>
      </c>
      <c r="E124" s="97" t="s">
        <v>2714</v>
      </c>
      <c r="F124" s="97" t="s">
        <v>2767</v>
      </c>
    </row>
    <row r="125" spans="1:6" x14ac:dyDescent="0.2">
      <c r="A125" s="94" t="s">
        <v>1124</v>
      </c>
      <c r="B125" s="95" t="s">
        <v>2601</v>
      </c>
      <c r="C125" s="96" t="s">
        <v>2602</v>
      </c>
      <c r="D125" s="95" t="s">
        <v>144</v>
      </c>
      <c r="E125" s="97" t="s">
        <v>1300</v>
      </c>
      <c r="F125" s="97" t="s">
        <v>582</v>
      </c>
    </row>
    <row r="126" spans="1:6" x14ac:dyDescent="0.2">
      <c r="A126" s="94" t="s">
        <v>1127</v>
      </c>
      <c r="B126" s="95" t="s">
        <v>2605</v>
      </c>
      <c r="C126" s="96" t="s">
        <v>2606</v>
      </c>
      <c r="D126" s="95" t="s">
        <v>264</v>
      </c>
      <c r="E126" s="97" t="s">
        <v>127</v>
      </c>
      <c r="F126" s="97" t="s">
        <v>1843</v>
      </c>
    </row>
    <row r="127" spans="1:6" x14ac:dyDescent="0.2">
      <c r="A127" s="91" t="s">
        <v>280</v>
      </c>
      <c r="B127" s="92" t="s">
        <v>2547</v>
      </c>
      <c r="C127" s="93" t="s">
        <v>2548</v>
      </c>
      <c r="D127" s="92" t="s">
        <v>148</v>
      </c>
      <c r="E127" s="196" t="s">
        <v>2768</v>
      </c>
      <c r="F127" s="197"/>
    </row>
    <row r="128" spans="1:6" ht="22.5" x14ac:dyDescent="0.2">
      <c r="A128" s="91" t="s">
        <v>283</v>
      </c>
      <c r="B128" s="92" t="s">
        <v>2673</v>
      </c>
      <c r="C128" s="93" t="s">
        <v>2674</v>
      </c>
      <c r="D128" s="92" t="s">
        <v>151</v>
      </c>
      <c r="E128" s="196" t="s">
        <v>66</v>
      </c>
      <c r="F128" s="197"/>
    </row>
    <row r="129" spans="1:6" x14ac:dyDescent="0.2">
      <c r="A129" s="94" t="s">
        <v>1146</v>
      </c>
      <c r="B129" s="95" t="s">
        <v>67</v>
      </c>
      <c r="C129" s="96" t="s">
        <v>507</v>
      </c>
      <c r="D129" s="95" t="s">
        <v>68</v>
      </c>
      <c r="E129" s="97" t="s">
        <v>2675</v>
      </c>
      <c r="F129" s="97" t="s">
        <v>2675</v>
      </c>
    </row>
    <row r="130" spans="1:6" x14ac:dyDescent="0.2">
      <c r="A130" s="91" t="s">
        <v>286</v>
      </c>
      <c r="B130" s="92" t="s">
        <v>2620</v>
      </c>
      <c r="C130" s="93" t="s">
        <v>2621</v>
      </c>
      <c r="D130" s="92" t="s">
        <v>151</v>
      </c>
      <c r="E130" s="196" t="s">
        <v>66</v>
      </c>
      <c r="F130" s="197"/>
    </row>
    <row r="131" spans="1:6" x14ac:dyDescent="0.2">
      <c r="A131" s="91" t="s">
        <v>289</v>
      </c>
      <c r="B131" s="92" t="s">
        <v>2650</v>
      </c>
      <c r="C131" s="93" t="s">
        <v>2651</v>
      </c>
      <c r="D131" s="92" t="s">
        <v>151</v>
      </c>
      <c r="E131" s="196" t="s">
        <v>66</v>
      </c>
      <c r="F131" s="197"/>
    </row>
    <row r="132" spans="1:6" ht="12.75" customHeight="1" x14ac:dyDescent="0.2">
      <c r="A132" s="198"/>
      <c r="B132" s="199"/>
      <c r="C132" s="199"/>
      <c r="D132" s="199"/>
      <c r="E132" s="199"/>
      <c r="F132" s="200"/>
    </row>
    <row r="133" spans="1:6" ht="12.75" customHeight="1" x14ac:dyDescent="0.2">
      <c r="A133" s="198" t="s">
        <v>2769</v>
      </c>
      <c r="B133" s="199"/>
      <c r="C133" s="199"/>
      <c r="D133" s="199"/>
      <c r="E133" s="199"/>
      <c r="F133" s="200"/>
    </row>
    <row r="134" spans="1:6" ht="33.75" x14ac:dyDescent="0.2">
      <c r="A134" s="91" t="s">
        <v>292</v>
      </c>
      <c r="B134" s="92" t="s">
        <v>2770</v>
      </c>
      <c r="C134" s="93" t="s">
        <v>2771</v>
      </c>
      <c r="D134" s="92" t="s">
        <v>151</v>
      </c>
      <c r="E134" s="196" t="s">
        <v>75</v>
      </c>
      <c r="F134" s="197"/>
    </row>
    <row r="135" spans="1:6" x14ac:dyDescent="0.2">
      <c r="A135" s="94" t="s">
        <v>1184</v>
      </c>
      <c r="B135" s="95" t="s">
        <v>67</v>
      </c>
      <c r="C135" s="96" t="s">
        <v>507</v>
      </c>
      <c r="D135" s="95" t="s">
        <v>68</v>
      </c>
      <c r="E135" s="97" t="s">
        <v>2772</v>
      </c>
      <c r="F135" s="97" t="s">
        <v>2773</v>
      </c>
    </row>
    <row r="136" spans="1:6" x14ac:dyDescent="0.2">
      <c r="A136" s="94" t="s">
        <v>1187</v>
      </c>
      <c r="B136" s="95" t="s">
        <v>79</v>
      </c>
      <c r="C136" s="96" t="s">
        <v>80</v>
      </c>
      <c r="D136" s="95" t="s">
        <v>71</v>
      </c>
      <c r="E136" s="97" t="s">
        <v>638</v>
      </c>
      <c r="F136" s="97" t="s">
        <v>901</v>
      </c>
    </row>
    <row r="137" spans="1:6" x14ac:dyDescent="0.2">
      <c r="A137" s="91" t="s">
        <v>295</v>
      </c>
      <c r="B137" s="92" t="s">
        <v>2652</v>
      </c>
      <c r="C137" s="93" t="s">
        <v>2653</v>
      </c>
      <c r="D137" s="92" t="s">
        <v>151</v>
      </c>
      <c r="E137" s="196" t="s">
        <v>75</v>
      </c>
      <c r="F137" s="197"/>
    </row>
    <row r="138" spans="1:6" x14ac:dyDescent="0.2">
      <c r="A138" s="91" t="s">
        <v>298</v>
      </c>
      <c r="B138" s="92" t="s">
        <v>2774</v>
      </c>
      <c r="C138" s="93" t="s">
        <v>2775</v>
      </c>
      <c r="D138" s="92" t="s">
        <v>151</v>
      </c>
      <c r="E138" s="196" t="s">
        <v>72</v>
      </c>
      <c r="F138" s="197"/>
    </row>
    <row r="139" spans="1:6" x14ac:dyDescent="0.2">
      <c r="A139" s="94" t="s">
        <v>1210</v>
      </c>
      <c r="B139" s="95" t="s">
        <v>67</v>
      </c>
      <c r="C139" s="96" t="s">
        <v>507</v>
      </c>
      <c r="D139" s="95" t="s">
        <v>68</v>
      </c>
      <c r="E139" s="97" t="s">
        <v>588</v>
      </c>
      <c r="F139" s="97" t="s">
        <v>2776</v>
      </c>
    </row>
    <row r="140" spans="1:6" x14ac:dyDescent="0.2">
      <c r="A140" s="94" t="s">
        <v>2777</v>
      </c>
      <c r="B140" s="95" t="s">
        <v>79</v>
      </c>
      <c r="C140" s="96" t="s">
        <v>80</v>
      </c>
      <c r="D140" s="95" t="s">
        <v>71</v>
      </c>
      <c r="E140" s="97" t="s">
        <v>570</v>
      </c>
      <c r="F140" s="97" t="s">
        <v>2778</v>
      </c>
    </row>
    <row r="141" spans="1:6" x14ac:dyDescent="0.2">
      <c r="A141" s="94" t="s">
        <v>2779</v>
      </c>
      <c r="B141" s="95" t="s">
        <v>2612</v>
      </c>
      <c r="C141" s="96" t="s">
        <v>2613</v>
      </c>
      <c r="D141" s="95" t="s">
        <v>264</v>
      </c>
      <c r="E141" s="97" t="s">
        <v>911</v>
      </c>
      <c r="F141" s="97" t="s">
        <v>2383</v>
      </c>
    </row>
    <row r="142" spans="1:6" x14ac:dyDescent="0.2">
      <c r="A142" s="91" t="s">
        <v>301</v>
      </c>
      <c r="B142" s="92" t="s">
        <v>2654</v>
      </c>
      <c r="C142" s="93" t="s">
        <v>2655</v>
      </c>
      <c r="D142" s="92" t="s">
        <v>151</v>
      </c>
      <c r="E142" s="196" t="s">
        <v>72</v>
      </c>
      <c r="F142" s="197"/>
    </row>
    <row r="143" spans="1:6" ht="22.5" x14ac:dyDescent="0.2">
      <c r="A143" s="91" t="s">
        <v>304</v>
      </c>
      <c r="B143" s="92" t="s">
        <v>2780</v>
      </c>
      <c r="C143" s="93" t="s">
        <v>2781</v>
      </c>
      <c r="D143" s="92" t="s">
        <v>151</v>
      </c>
      <c r="E143" s="196" t="s">
        <v>81</v>
      </c>
      <c r="F143" s="197"/>
    </row>
    <row r="144" spans="1:6" x14ac:dyDescent="0.2">
      <c r="A144" s="94" t="s">
        <v>1222</v>
      </c>
      <c r="B144" s="95" t="s">
        <v>67</v>
      </c>
      <c r="C144" s="96" t="s">
        <v>507</v>
      </c>
      <c r="D144" s="95" t="s">
        <v>68</v>
      </c>
      <c r="E144" s="97" t="s">
        <v>2776</v>
      </c>
      <c r="F144" s="97" t="s">
        <v>121</v>
      </c>
    </row>
    <row r="145" spans="1:6" x14ac:dyDescent="0.2">
      <c r="A145" s="94" t="s">
        <v>1224</v>
      </c>
      <c r="B145" s="95" t="s">
        <v>79</v>
      </c>
      <c r="C145" s="96" t="s">
        <v>80</v>
      </c>
      <c r="D145" s="95" t="s">
        <v>71</v>
      </c>
      <c r="E145" s="97" t="s">
        <v>570</v>
      </c>
      <c r="F145" s="97" t="s">
        <v>2304</v>
      </c>
    </row>
    <row r="146" spans="1:6" x14ac:dyDescent="0.2">
      <c r="A146" s="94" t="s">
        <v>1226</v>
      </c>
      <c r="B146" s="95" t="s">
        <v>2612</v>
      </c>
      <c r="C146" s="96" t="s">
        <v>2613</v>
      </c>
      <c r="D146" s="95" t="s">
        <v>264</v>
      </c>
      <c r="E146" s="97" t="s">
        <v>911</v>
      </c>
      <c r="F146" s="97" t="s">
        <v>913</v>
      </c>
    </row>
    <row r="147" spans="1:6" x14ac:dyDescent="0.2">
      <c r="A147" s="91" t="s">
        <v>307</v>
      </c>
      <c r="B147" s="92" t="s">
        <v>2656</v>
      </c>
      <c r="C147" s="93" t="s">
        <v>2657</v>
      </c>
      <c r="D147" s="92" t="s">
        <v>151</v>
      </c>
      <c r="E147" s="196" t="s">
        <v>81</v>
      </c>
      <c r="F147" s="197"/>
    </row>
    <row r="148" spans="1:6" x14ac:dyDescent="0.2">
      <c r="A148" s="91" t="s">
        <v>310</v>
      </c>
      <c r="B148" s="92" t="s">
        <v>2745</v>
      </c>
      <c r="C148" s="93" t="s">
        <v>2746</v>
      </c>
      <c r="D148" s="92" t="s">
        <v>151</v>
      </c>
      <c r="E148" s="196" t="s">
        <v>81</v>
      </c>
      <c r="F148" s="197"/>
    </row>
    <row r="149" spans="1:6" x14ac:dyDescent="0.2">
      <c r="A149" s="94" t="s">
        <v>1243</v>
      </c>
      <c r="B149" s="95" t="s">
        <v>67</v>
      </c>
      <c r="C149" s="96" t="s">
        <v>507</v>
      </c>
      <c r="D149" s="95" t="s">
        <v>68</v>
      </c>
      <c r="E149" s="97" t="s">
        <v>2747</v>
      </c>
      <c r="F149" s="97" t="s">
        <v>2782</v>
      </c>
    </row>
    <row r="150" spans="1:6" x14ac:dyDescent="0.2">
      <c r="A150" s="91" t="s">
        <v>313</v>
      </c>
      <c r="B150" s="92" t="s">
        <v>2648</v>
      </c>
      <c r="C150" s="93" t="s">
        <v>2649</v>
      </c>
      <c r="D150" s="92" t="s">
        <v>151</v>
      </c>
      <c r="E150" s="196" t="s">
        <v>81</v>
      </c>
      <c r="F150" s="197"/>
    </row>
    <row r="151" spans="1:6" ht="22.5" x14ac:dyDescent="0.2">
      <c r="A151" s="91" t="s">
        <v>316</v>
      </c>
      <c r="B151" s="92" t="s">
        <v>2783</v>
      </c>
      <c r="C151" s="93" t="s">
        <v>2784</v>
      </c>
      <c r="D151" s="92" t="s">
        <v>2785</v>
      </c>
      <c r="E151" s="196" t="s">
        <v>78</v>
      </c>
      <c r="F151" s="197"/>
    </row>
    <row r="152" spans="1:6" x14ac:dyDescent="0.2">
      <c r="A152" s="94" t="s">
        <v>1252</v>
      </c>
      <c r="B152" s="95" t="s">
        <v>67</v>
      </c>
      <c r="C152" s="96" t="s">
        <v>507</v>
      </c>
      <c r="D152" s="95" t="s">
        <v>68</v>
      </c>
      <c r="E152" s="97" t="s">
        <v>2531</v>
      </c>
      <c r="F152" s="97" t="s">
        <v>2786</v>
      </c>
    </row>
    <row r="153" spans="1:6" x14ac:dyDescent="0.2">
      <c r="A153" s="91" t="s">
        <v>319</v>
      </c>
      <c r="B153" s="92" t="s">
        <v>2561</v>
      </c>
      <c r="C153" s="93" t="s">
        <v>2562</v>
      </c>
      <c r="D153" s="92" t="s">
        <v>151</v>
      </c>
      <c r="E153" s="196" t="s">
        <v>78</v>
      </c>
      <c r="F153" s="197"/>
    </row>
    <row r="154" spans="1:6" x14ac:dyDescent="0.2">
      <c r="A154" s="91" t="s">
        <v>323</v>
      </c>
      <c r="B154" s="92" t="s">
        <v>2787</v>
      </c>
      <c r="C154" s="93" t="s">
        <v>2788</v>
      </c>
      <c r="D154" s="92" t="s">
        <v>151</v>
      </c>
      <c r="E154" s="196" t="s">
        <v>72</v>
      </c>
      <c r="F154" s="197"/>
    </row>
    <row r="155" spans="1:6" x14ac:dyDescent="0.2">
      <c r="A155" s="94" t="s">
        <v>1261</v>
      </c>
      <c r="B155" s="95" t="s">
        <v>67</v>
      </c>
      <c r="C155" s="96" t="s">
        <v>507</v>
      </c>
      <c r="D155" s="95" t="s">
        <v>68</v>
      </c>
      <c r="E155" s="97" t="s">
        <v>2789</v>
      </c>
      <c r="F155" s="97" t="s">
        <v>2790</v>
      </c>
    </row>
    <row r="156" spans="1:6" x14ac:dyDescent="0.2">
      <c r="A156" s="94" t="s">
        <v>2791</v>
      </c>
      <c r="B156" s="95" t="s">
        <v>2424</v>
      </c>
      <c r="C156" s="96" t="s">
        <v>1875</v>
      </c>
      <c r="D156" s="95" t="s">
        <v>322</v>
      </c>
      <c r="E156" s="97" t="s">
        <v>641</v>
      </c>
      <c r="F156" s="97" t="s">
        <v>564</v>
      </c>
    </row>
    <row r="157" spans="1:6" x14ac:dyDescent="0.2">
      <c r="A157" s="91" t="s">
        <v>326</v>
      </c>
      <c r="B157" s="92" t="s">
        <v>2563</v>
      </c>
      <c r="C157" s="93" t="s">
        <v>2564</v>
      </c>
      <c r="D157" s="92" t="s">
        <v>151</v>
      </c>
      <c r="E157" s="196" t="s">
        <v>72</v>
      </c>
      <c r="F157" s="197"/>
    </row>
    <row r="158" spans="1:6" x14ac:dyDescent="0.2">
      <c r="A158" s="91" t="s">
        <v>329</v>
      </c>
      <c r="B158" s="92" t="s">
        <v>2646</v>
      </c>
      <c r="C158" s="93" t="s">
        <v>2647</v>
      </c>
      <c r="D158" s="92" t="s">
        <v>151</v>
      </c>
      <c r="E158" s="196" t="s">
        <v>66</v>
      </c>
      <c r="F158" s="197"/>
    </row>
    <row r="159" spans="1:6" x14ac:dyDescent="0.2">
      <c r="A159" s="91" t="s">
        <v>332</v>
      </c>
      <c r="B159" s="92" t="s">
        <v>2658</v>
      </c>
      <c r="C159" s="93" t="s">
        <v>2659</v>
      </c>
      <c r="D159" s="92" t="s">
        <v>196</v>
      </c>
      <c r="E159" s="196" t="s">
        <v>66</v>
      </c>
      <c r="F159" s="197"/>
    </row>
    <row r="160" spans="1:6" x14ac:dyDescent="0.2">
      <c r="A160" s="91" t="s">
        <v>335</v>
      </c>
      <c r="B160" s="92" t="s">
        <v>2792</v>
      </c>
      <c r="C160" s="93" t="s">
        <v>2793</v>
      </c>
      <c r="D160" s="92" t="s">
        <v>151</v>
      </c>
      <c r="E160" s="196" t="s">
        <v>103</v>
      </c>
      <c r="F160" s="197"/>
    </row>
    <row r="161" spans="1:6" x14ac:dyDescent="0.2">
      <c r="A161" s="94" t="s">
        <v>1289</v>
      </c>
      <c r="B161" s="95" t="s">
        <v>67</v>
      </c>
      <c r="C161" s="96" t="s">
        <v>507</v>
      </c>
      <c r="D161" s="95" t="s">
        <v>68</v>
      </c>
      <c r="E161" s="97" t="s">
        <v>72</v>
      </c>
      <c r="F161" s="97" t="s">
        <v>139</v>
      </c>
    </row>
    <row r="162" spans="1:6" x14ac:dyDescent="0.2">
      <c r="A162" s="91" t="s">
        <v>338</v>
      </c>
      <c r="B162" s="92" t="s">
        <v>2660</v>
      </c>
      <c r="C162" s="93" t="s">
        <v>2661</v>
      </c>
      <c r="D162" s="92" t="s">
        <v>151</v>
      </c>
      <c r="E162" s="196" t="s">
        <v>84</v>
      </c>
      <c r="F162" s="197"/>
    </row>
    <row r="163" spans="1:6" x14ac:dyDescent="0.2">
      <c r="A163" s="91" t="s">
        <v>341</v>
      </c>
      <c r="B163" s="92" t="s">
        <v>2662</v>
      </c>
      <c r="C163" s="93" t="s">
        <v>2663</v>
      </c>
      <c r="D163" s="92" t="s">
        <v>151</v>
      </c>
      <c r="E163" s="196" t="s">
        <v>84</v>
      </c>
      <c r="F163" s="197"/>
    </row>
    <row r="164" spans="1:6" x14ac:dyDescent="0.2">
      <c r="A164" s="91" t="s">
        <v>344</v>
      </c>
      <c r="B164" s="92" t="s">
        <v>2664</v>
      </c>
      <c r="C164" s="93" t="s">
        <v>2665</v>
      </c>
      <c r="D164" s="92" t="s">
        <v>151</v>
      </c>
      <c r="E164" s="196" t="s">
        <v>66</v>
      </c>
      <c r="F164" s="197"/>
    </row>
    <row r="165" spans="1:6" x14ac:dyDescent="0.2">
      <c r="A165" s="91" t="s">
        <v>347</v>
      </c>
      <c r="B165" s="92" t="s">
        <v>2787</v>
      </c>
      <c r="C165" s="93" t="s">
        <v>2667</v>
      </c>
      <c r="D165" s="92" t="s">
        <v>151</v>
      </c>
      <c r="E165" s="196" t="s">
        <v>115</v>
      </c>
      <c r="F165" s="197"/>
    </row>
    <row r="166" spans="1:6" x14ac:dyDescent="0.2">
      <c r="A166" s="94" t="s">
        <v>1308</v>
      </c>
      <c r="B166" s="95" t="s">
        <v>67</v>
      </c>
      <c r="C166" s="96" t="s">
        <v>507</v>
      </c>
      <c r="D166" s="95" t="s">
        <v>68</v>
      </c>
      <c r="E166" s="97" t="s">
        <v>2789</v>
      </c>
      <c r="F166" s="97" t="s">
        <v>2794</v>
      </c>
    </row>
    <row r="167" spans="1:6" x14ac:dyDescent="0.2">
      <c r="A167" s="94" t="s">
        <v>1310</v>
      </c>
      <c r="B167" s="95" t="s">
        <v>2424</v>
      </c>
      <c r="C167" s="96" t="s">
        <v>1875</v>
      </c>
      <c r="D167" s="95" t="s">
        <v>322</v>
      </c>
      <c r="E167" s="97" t="s">
        <v>641</v>
      </c>
      <c r="F167" s="97" t="s">
        <v>2795</v>
      </c>
    </row>
    <row r="168" spans="1:6" x14ac:dyDescent="0.2">
      <c r="A168" s="91" t="s">
        <v>350</v>
      </c>
      <c r="B168" s="92" t="s">
        <v>2666</v>
      </c>
      <c r="C168" s="93" t="s">
        <v>2667</v>
      </c>
      <c r="D168" s="92" t="s">
        <v>151</v>
      </c>
      <c r="E168" s="196" t="s">
        <v>115</v>
      </c>
      <c r="F168" s="197"/>
    </row>
    <row r="169" spans="1:6" x14ac:dyDescent="0.2">
      <c r="A169" s="91" t="s">
        <v>353</v>
      </c>
      <c r="B169" s="92" t="s">
        <v>2796</v>
      </c>
      <c r="C169" s="93" t="s">
        <v>2797</v>
      </c>
      <c r="D169" s="92" t="s">
        <v>151</v>
      </c>
      <c r="E169" s="196" t="s">
        <v>451</v>
      </c>
      <c r="F169" s="197"/>
    </row>
    <row r="170" spans="1:6" x14ac:dyDescent="0.2">
      <c r="A170" s="94" t="s">
        <v>1317</v>
      </c>
      <c r="B170" s="95" t="s">
        <v>67</v>
      </c>
      <c r="C170" s="96" t="s">
        <v>507</v>
      </c>
      <c r="D170" s="95" t="s">
        <v>68</v>
      </c>
      <c r="E170" s="97" t="s">
        <v>1446</v>
      </c>
      <c r="F170" s="97" t="s">
        <v>2798</v>
      </c>
    </row>
    <row r="171" spans="1:6" x14ac:dyDescent="0.2">
      <c r="A171" s="94" t="s">
        <v>1319</v>
      </c>
      <c r="B171" s="95" t="s">
        <v>79</v>
      </c>
      <c r="C171" s="96" t="s">
        <v>80</v>
      </c>
      <c r="D171" s="95" t="s">
        <v>71</v>
      </c>
      <c r="E171" s="97" t="s">
        <v>638</v>
      </c>
      <c r="F171" s="97" t="s">
        <v>2799</v>
      </c>
    </row>
    <row r="172" spans="1:6" x14ac:dyDescent="0.2">
      <c r="A172" s="94" t="s">
        <v>1321</v>
      </c>
      <c r="B172" s="95" t="s">
        <v>2612</v>
      </c>
      <c r="C172" s="96" t="s">
        <v>2613</v>
      </c>
      <c r="D172" s="95" t="s">
        <v>264</v>
      </c>
      <c r="E172" s="97" t="s">
        <v>546</v>
      </c>
      <c r="F172" s="97" t="s">
        <v>2686</v>
      </c>
    </row>
    <row r="173" spans="1:6" x14ac:dyDescent="0.2">
      <c r="A173" s="91" t="s">
        <v>356</v>
      </c>
      <c r="B173" s="92" t="s">
        <v>2565</v>
      </c>
      <c r="C173" s="93" t="s">
        <v>2566</v>
      </c>
      <c r="D173" s="92" t="s">
        <v>151</v>
      </c>
      <c r="E173" s="196" t="s">
        <v>451</v>
      </c>
      <c r="F173" s="197"/>
    </row>
    <row r="174" spans="1:6" ht="33.75" x14ac:dyDescent="0.2">
      <c r="A174" s="91" t="s">
        <v>359</v>
      </c>
      <c r="B174" s="92" t="s">
        <v>2800</v>
      </c>
      <c r="C174" s="93" t="s">
        <v>2801</v>
      </c>
      <c r="D174" s="92" t="s">
        <v>151</v>
      </c>
      <c r="E174" s="196" t="s">
        <v>255</v>
      </c>
      <c r="F174" s="197"/>
    </row>
    <row r="175" spans="1:6" x14ac:dyDescent="0.2">
      <c r="A175" s="94" t="s">
        <v>2362</v>
      </c>
      <c r="B175" s="95" t="s">
        <v>67</v>
      </c>
      <c r="C175" s="96" t="s">
        <v>507</v>
      </c>
      <c r="D175" s="95" t="s">
        <v>68</v>
      </c>
      <c r="E175" s="97" t="s">
        <v>1141</v>
      </c>
      <c r="F175" s="97" t="s">
        <v>2802</v>
      </c>
    </row>
    <row r="176" spans="1:6" x14ac:dyDescent="0.2">
      <c r="A176" s="94" t="s">
        <v>2365</v>
      </c>
      <c r="B176" s="95" t="s">
        <v>79</v>
      </c>
      <c r="C176" s="96" t="s">
        <v>80</v>
      </c>
      <c r="D176" s="95" t="s">
        <v>71</v>
      </c>
      <c r="E176" s="97" t="s">
        <v>641</v>
      </c>
      <c r="F176" s="97" t="s">
        <v>2238</v>
      </c>
    </row>
    <row r="177" spans="1:6" x14ac:dyDescent="0.2">
      <c r="A177" s="94" t="s">
        <v>2367</v>
      </c>
      <c r="B177" s="95" t="s">
        <v>2612</v>
      </c>
      <c r="C177" s="96" t="s">
        <v>2613</v>
      </c>
      <c r="D177" s="95" t="s">
        <v>264</v>
      </c>
      <c r="E177" s="97" t="s">
        <v>910</v>
      </c>
      <c r="F177" s="97" t="s">
        <v>2803</v>
      </c>
    </row>
    <row r="178" spans="1:6" x14ac:dyDescent="0.2">
      <c r="A178" s="91" t="s">
        <v>362</v>
      </c>
      <c r="B178" s="92" t="s">
        <v>2567</v>
      </c>
      <c r="C178" s="93" t="s">
        <v>2568</v>
      </c>
      <c r="D178" s="92" t="s">
        <v>151</v>
      </c>
      <c r="E178" s="196" t="s">
        <v>225</v>
      </c>
      <c r="F178" s="197"/>
    </row>
    <row r="179" spans="1:6" x14ac:dyDescent="0.2">
      <c r="A179" s="91" t="s">
        <v>365</v>
      </c>
      <c r="B179" s="92" t="s">
        <v>2800</v>
      </c>
      <c r="C179" s="93" t="s">
        <v>2804</v>
      </c>
      <c r="D179" s="92" t="s">
        <v>151</v>
      </c>
      <c r="E179" s="196" t="s">
        <v>81</v>
      </c>
      <c r="F179" s="197"/>
    </row>
    <row r="180" spans="1:6" x14ac:dyDescent="0.2">
      <c r="A180" s="94" t="s">
        <v>1344</v>
      </c>
      <c r="B180" s="95" t="s">
        <v>67</v>
      </c>
      <c r="C180" s="96" t="s">
        <v>507</v>
      </c>
      <c r="D180" s="95" t="s">
        <v>68</v>
      </c>
      <c r="E180" s="97" t="s">
        <v>1141</v>
      </c>
      <c r="F180" s="97" t="s">
        <v>2396</v>
      </c>
    </row>
    <row r="181" spans="1:6" x14ac:dyDescent="0.2">
      <c r="A181" s="94" t="s">
        <v>1346</v>
      </c>
      <c r="B181" s="95" t="s">
        <v>79</v>
      </c>
      <c r="C181" s="96" t="s">
        <v>80</v>
      </c>
      <c r="D181" s="95" t="s">
        <v>71</v>
      </c>
      <c r="E181" s="97" t="s">
        <v>641</v>
      </c>
      <c r="F181" s="97" t="s">
        <v>911</v>
      </c>
    </row>
    <row r="182" spans="1:6" x14ac:dyDescent="0.2">
      <c r="A182" s="94" t="s">
        <v>1348</v>
      </c>
      <c r="B182" s="95" t="s">
        <v>2612</v>
      </c>
      <c r="C182" s="96" t="s">
        <v>2613</v>
      </c>
      <c r="D182" s="95" t="s">
        <v>264</v>
      </c>
      <c r="E182" s="97" t="s">
        <v>910</v>
      </c>
      <c r="F182" s="97" t="s">
        <v>585</v>
      </c>
    </row>
    <row r="183" spans="1:6" x14ac:dyDescent="0.2">
      <c r="A183" s="91" t="s">
        <v>368</v>
      </c>
      <c r="B183" s="92" t="s">
        <v>2569</v>
      </c>
      <c r="C183" s="93" t="s">
        <v>2570</v>
      </c>
      <c r="D183" s="92" t="s">
        <v>151</v>
      </c>
      <c r="E183" s="196" t="s">
        <v>81</v>
      </c>
      <c r="F183" s="197"/>
    </row>
    <row r="184" spans="1:6" x14ac:dyDescent="0.2">
      <c r="A184" s="91" t="s">
        <v>371</v>
      </c>
      <c r="B184" s="92" t="s">
        <v>2805</v>
      </c>
      <c r="C184" s="93" t="s">
        <v>2806</v>
      </c>
      <c r="D184" s="92" t="s">
        <v>2320</v>
      </c>
      <c r="E184" s="196" t="s">
        <v>1575</v>
      </c>
      <c r="F184" s="197"/>
    </row>
    <row r="185" spans="1:6" x14ac:dyDescent="0.2">
      <c r="A185" s="94" t="s">
        <v>1365</v>
      </c>
      <c r="B185" s="95" t="s">
        <v>67</v>
      </c>
      <c r="C185" s="96" t="s">
        <v>507</v>
      </c>
      <c r="D185" s="95" t="s">
        <v>68</v>
      </c>
      <c r="E185" s="97" t="s">
        <v>2807</v>
      </c>
      <c r="F185" s="97" t="s">
        <v>2808</v>
      </c>
    </row>
    <row r="186" spans="1:6" x14ac:dyDescent="0.2">
      <c r="A186" s="94" t="s">
        <v>1366</v>
      </c>
      <c r="B186" s="95" t="s">
        <v>2400</v>
      </c>
      <c r="C186" s="96" t="s">
        <v>2401</v>
      </c>
      <c r="D186" s="95" t="s">
        <v>71</v>
      </c>
      <c r="E186" s="97" t="s">
        <v>2809</v>
      </c>
      <c r="F186" s="97" t="s">
        <v>2810</v>
      </c>
    </row>
    <row r="187" spans="1:6" x14ac:dyDescent="0.2">
      <c r="A187" s="94" t="s">
        <v>1367</v>
      </c>
      <c r="B187" s="95" t="s">
        <v>2416</v>
      </c>
      <c r="C187" s="96" t="s">
        <v>2417</v>
      </c>
      <c r="D187" s="95" t="s">
        <v>2320</v>
      </c>
      <c r="E187" s="97" t="s">
        <v>2811</v>
      </c>
      <c r="F187" s="97" t="s">
        <v>2812</v>
      </c>
    </row>
    <row r="188" spans="1:6" x14ac:dyDescent="0.2">
      <c r="A188" s="91" t="s">
        <v>373</v>
      </c>
      <c r="B188" s="92" t="s">
        <v>2618</v>
      </c>
      <c r="C188" s="93" t="s">
        <v>2619</v>
      </c>
      <c r="D188" s="92" t="s">
        <v>151</v>
      </c>
      <c r="E188" s="196" t="s">
        <v>81</v>
      </c>
      <c r="F188" s="197"/>
    </row>
    <row r="189" spans="1:6" ht="33.75" x14ac:dyDescent="0.2">
      <c r="A189" s="91" t="s">
        <v>376</v>
      </c>
      <c r="B189" s="92" t="s">
        <v>2813</v>
      </c>
      <c r="C189" s="93" t="s">
        <v>2814</v>
      </c>
      <c r="D189" s="92" t="s">
        <v>875</v>
      </c>
      <c r="E189" s="196" t="s">
        <v>2815</v>
      </c>
      <c r="F189" s="197"/>
    </row>
    <row r="190" spans="1:6" x14ac:dyDescent="0.2">
      <c r="A190" s="94" t="s">
        <v>2816</v>
      </c>
      <c r="B190" s="95" t="s">
        <v>67</v>
      </c>
      <c r="C190" s="96" t="s">
        <v>507</v>
      </c>
      <c r="D190" s="95" t="s">
        <v>68</v>
      </c>
      <c r="E190" s="97" t="s">
        <v>222</v>
      </c>
      <c r="F190" s="97" t="s">
        <v>2817</v>
      </c>
    </row>
    <row r="191" spans="1:6" x14ac:dyDescent="0.2">
      <c r="A191" s="94" t="s">
        <v>2818</v>
      </c>
      <c r="B191" s="95" t="s">
        <v>79</v>
      </c>
      <c r="C191" s="96" t="s">
        <v>80</v>
      </c>
      <c r="D191" s="95" t="s">
        <v>71</v>
      </c>
      <c r="E191" s="97" t="s">
        <v>96</v>
      </c>
      <c r="F191" s="97" t="s">
        <v>2819</v>
      </c>
    </row>
    <row r="192" spans="1:6" x14ac:dyDescent="0.2">
      <c r="A192" s="94" t="s">
        <v>2820</v>
      </c>
      <c r="B192" s="95" t="s">
        <v>2425</v>
      </c>
      <c r="C192" s="96" t="s">
        <v>2426</v>
      </c>
      <c r="D192" s="95" t="s">
        <v>144</v>
      </c>
      <c r="E192" s="97" t="s">
        <v>1997</v>
      </c>
      <c r="F192" s="97" t="s">
        <v>2821</v>
      </c>
    </row>
    <row r="193" spans="1:6" x14ac:dyDescent="0.2">
      <c r="A193" s="91" t="s">
        <v>379</v>
      </c>
      <c r="B193" s="92" t="s">
        <v>2571</v>
      </c>
      <c r="C193" s="93" t="s">
        <v>2572</v>
      </c>
      <c r="D193" s="92" t="s">
        <v>2411</v>
      </c>
      <c r="E193" s="196" t="s">
        <v>72</v>
      </c>
      <c r="F193" s="197"/>
    </row>
    <row r="194" spans="1:6" x14ac:dyDescent="0.2">
      <c r="A194" s="91" t="s">
        <v>382</v>
      </c>
      <c r="B194" s="92" t="s">
        <v>2573</v>
      </c>
      <c r="C194" s="93" t="s">
        <v>2574</v>
      </c>
      <c r="D194" s="92" t="s">
        <v>2411</v>
      </c>
      <c r="E194" s="196" t="s">
        <v>911</v>
      </c>
      <c r="F194" s="197"/>
    </row>
    <row r="195" spans="1:6" ht="22.5" x14ac:dyDescent="0.2">
      <c r="A195" s="91" t="s">
        <v>385</v>
      </c>
      <c r="B195" s="92" t="s">
        <v>2575</v>
      </c>
      <c r="C195" s="93" t="s">
        <v>2576</v>
      </c>
      <c r="D195" s="92" t="s">
        <v>2411</v>
      </c>
      <c r="E195" s="196" t="s">
        <v>1444</v>
      </c>
      <c r="F195" s="197"/>
    </row>
    <row r="196" spans="1:6" x14ac:dyDescent="0.2">
      <c r="A196" s="91" t="s">
        <v>388</v>
      </c>
      <c r="B196" s="92" t="s">
        <v>2577</v>
      </c>
      <c r="C196" s="93" t="s">
        <v>2578</v>
      </c>
      <c r="D196" s="92" t="s">
        <v>2411</v>
      </c>
      <c r="E196" s="196" t="s">
        <v>641</v>
      </c>
      <c r="F196" s="197"/>
    </row>
    <row r="197" spans="1:6" x14ac:dyDescent="0.2">
      <c r="A197" s="91" t="s">
        <v>391</v>
      </c>
      <c r="B197" s="92" t="s">
        <v>2579</v>
      </c>
      <c r="C197" s="93" t="s">
        <v>2580</v>
      </c>
      <c r="D197" s="92" t="s">
        <v>322</v>
      </c>
      <c r="E197" s="196" t="s">
        <v>84</v>
      </c>
      <c r="F197" s="197"/>
    </row>
    <row r="198" spans="1:6" x14ac:dyDescent="0.2">
      <c r="A198" s="91" t="s">
        <v>394</v>
      </c>
      <c r="B198" s="92" t="s">
        <v>2822</v>
      </c>
      <c r="C198" s="93" t="s">
        <v>2823</v>
      </c>
      <c r="D198" s="92" t="s">
        <v>875</v>
      </c>
      <c r="E198" s="196" t="s">
        <v>641</v>
      </c>
      <c r="F198" s="197"/>
    </row>
    <row r="199" spans="1:6" x14ac:dyDescent="0.2">
      <c r="A199" s="94" t="s">
        <v>1434</v>
      </c>
      <c r="B199" s="95" t="s">
        <v>67</v>
      </c>
      <c r="C199" s="96" t="s">
        <v>507</v>
      </c>
      <c r="D199" s="95" t="s">
        <v>68</v>
      </c>
      <c r="E199" s="97" t="s">
        <v>2824</v>
      </c>
      <c r="F199" s="97" t="s">
        <v>2825</v>
      </c>
    </row>
    <row r="200" spans="1:6" x14ac:dyDescent="0.2">
      <c r="A200" s="91" t="s">
        <v>397</v>
      </c>
      <c r="B200" s="92" t="s">
        <v>2581</v>
      </c>
      <c r="C200" s="93" t="s">
        <v>2823</v>
      </c>
      <c r="D200" s="92" t="s">
        <v>154</v>
      </c>
      <c r="E200" s="196" t="s">
        <v>84</v>
      </c>
      <c r="F200" s="197"/>
    </row>
    <row r="201" spans="1:6" ht="22.5" x14ac:dyDescent="0.2">
      <c r="A201" s="91" t="s">
        <v>400</v>
      </c>
      <c r="B201" s="92" t="s">
        <v>2709</v>
      </c>
      <c r="C201" s="93" t="s">
        <v>2710</v>
      </c>
      <c r="D201" s="92" t="s">
        <v>2711</v>
      </c>
      <c r="E201" s="196" t="s">
        <v>81</v>
      </c>
      <c r="F201" s="197"/>
    </row>
    <row r="202" spans="1:6" x14ac:dyDescent="0.2">
      <c r="A202" s="94" t="s">
        <v>1474</v>
      </c>
      <c r="B202" s="95" t="s">
        <v>67</v>
      </c>
      <c r="C202" s="96" t="s">
        <v>507</v>
      </c>
      <c r="D202" s="95" t="s">
        <v>68</v>
      </c>
      <c r="E202" s="97" t="s">
        <v>2712</v>
      </c>
      <c r="F202" s="97" t="s">
        <v>2826</v>
      </c>
    </row>
    <row r="203" spans="1:6" x14ac:dyDescent="0.2">
      <c r="A203" s="94" t="s">
        <v>1476</v>
      </c>
      <c r="B203" s="95" t="s">
        <v>79</v>
      </c>
      <c r="C203" s="96" t="s">
        <v>80</v>
      </c>
      <c r="D203" s="95" t="s">
        <v>71</v>
      </c>
      <c r="E203" s="97" t="s">
        <v>2714</v>
      </c>
      <c r="F203" s="97" t="s">
        <v>2827</v>
      </c>
    </row>
    <row r="204" spans="1:6" x14ac:dyDescent="0.2">
      <c r="A204" s="94" t="s">
        <v>1478</v>
      </c>
      <c r="B204" s="95" t="s">
        <v>119</v>
      </c>
      <c r="C204" s="96" t="s">
        <v>120</v>
      </c>
      <c r="D204" s="95" t="s">
        <v>71</v>
      </c>
      <c r="E204" s="97" t="s">
        <v>927</v>
      </c>
      <c r="F204" s="97" t="s">
        <v>2227</v>
      </c>
    </row>
    <row r="205" spans="1:6" x14ac:dyDescent="0.2">
      <c r="A205" s="94" t="s">
        <v>1480</v>
      </c>
      <c r="B205" s="95" t="s">
        <v>2601</v>
      </c>
      <c r="C205" s="96" t="s">
        <v>2602</v>
      </c>
      <c r="D205" s="95" t="s">
        <v>144</v>
      </c>
      <c r="E205" s="97" t="s">
        <v>1300</v>
      </c>
      <c r="F205" s="97" t="s">
        <v>2470</v>
      </c>
    </row>
    <row r="206" spans="1:6" x14ac:dyDescent="0.2">
      <c r="A206" s="94" t="s">
        <v>1482</v>
      </c>
      <c r="B206" s="95" t="s">
        <v>2605</v>
      </c>
      <c r="C206" s="96" t="s">
        <v>2606</v>
      </c>
      <c r="D206" s="95" t="s">
        <v>264</v>
      </c>
      <c r="E206" s="97" t="s">
        <v>127</v>
      </c>
      <c r="F206" s="97" t="s">
        <v>421</v>
      </c>
    </row>
    <row r="207" spans="1:6" x14ac:dyDescent="0.2">
      <c r="A207" s="91" t="s">
        <v>403</v>
      </c>
      <c r="B207" s="92" t="s">
        <v>2582</v>
      </c>
      <c r="C207" s="93" t="s">
        <v>2583</v>
      </c>
      <c r="D207" s="92" t="s">
        <v>154</v>
      </c>
      <c r="E207" s="196" t="s">
        <v>2828</v>
      </c>
      <c r="F207" s="197"/>
    </row>
    <row r="208" spans="1:6" x14ac:dyDescent="0.2">
      <c r="A208" s="91" t="s">
        <v>406</v>
      </c>
      <c r="B208" s="92" t="s">
        <v>2829</v>
      </c>
      <c r="C208" s="93" t="s">
        <v>2830</v>
      </c>
      <c r="D208" s="92" t="s">
        <v>151</v>
      </c>
      <c r="E208" s="196" t="s">
        <v>249</v>
      </c>
      <c r="F208" s="197"/>
    </row>
    <row r="209" spans="1:6" x14ac:dyDescent="0.2">
      <c r="A209" s="94" t="s">
        <v>1504</v>
      </c>
      <c r="B209" s="95" t="s">
        <v>67</v>
      </c>
      <c r="C209" s="96" t="s">
        <v>507</v>
      </c>
      <c r="D209" s="95" t="s">
        <v>68</v>
      </c>
      <c r="E209" s="97" t="s">
        <v>585</v>
      </c>
      <c r="F209" s="97" t="s">
        <v>2831</v>
      </c>
    </row>
    <row r="210" spans="1:6" x14ac:dyDescent="0.2">
      <c r="A210" s="91" t="s">
        <v>409</v>
      </c>
      <c r="B210" s="92" t="s">
        <v>2584</v>
      </c>
      <c r="C210" s="93" t="s">
        <v>2585</v>
      </c>
      <c r="D210" s="92" t="s">
        <v>151</v>
      </c>
      <c r="E210" s="196" t="s">
        <v>240</v>
      </c>
      <c r="F210" s="197"/>
    </row>
    <row r="211" spans="1:6" x14ac:dyDescent="0.2">
      <c r="A211" s="91" t="s">
        <v>412</v>
      </c>
      <c r="B211" s="92" t="s">
        <v>2586</v>
      </c>
      <c r="C211" s="93" t="s">
        <v>2587</v>
      </c>
      <c r="D211" s="92" t="s">
        <v>151</v>
      </c>
      <c r="E211" s="196" t="s">
        <v>75</v>
      </c>
      <c r="F211" s="197"/>
    </row>
    <row r="212" spans="1:6" ht="33.75" x14ac:dyDescent="0.2">
      <c r="A212" s="91" t="s">
        <v>415</v>
      </c>
      <c r="B212" s="92" t="s">
        <v>2800</v>
      </c>
      <c r="C212" s="93" t="s">
        <v>2801</v>
      </c>
      <c r="D212" s="92" t="s">
        <v>151</v>
      </c>
      <c r="E212" s="196" t="s">
        <v>385</v>
      </c>
      <c r="F212" s="197"/>
    </row>
    <row r="213" spans="1:6" x14ac:dyDescent="0.2">
      <c r="A213" s="94" t="s">
        <v>1560</v>
      </c>
      <c r="B213" s="95" t="s">
        <v>67</v>
      </c>
      <c r="C213" s="96" t="s">
        <v>507</v>
      </c>
      <c r="D213" s="95" t="s">
        <v>68</v>
      </c>
      <c r="E213" s="97" t="s">
        <v>1141</v>
      </c>
      <c r="F213" s="97" t="s">
        <v>2832</v>
      </c>
    </row>
    <row r="214" spans="1:6" x14ac:dyDescent="0.2">
      <c r="A214" s="94" t="s">
        <v>1563</v>
      </c>
      <c r="B214" s="95" t="s">
        <v>2612</v>
      </c>
      <c r="C214" s="96" t="s">
        <v>2613</v>
      </c>
      <c r="D214" s="95" t="s">
        <v>264</v>
      </c>
      <c r="E214" s="97" t="s">
        <v>910</v>
      </c>
      <c r="F214" s="97" t="s">
        <v>2399</v>
      </c>
    </row>
    <row r="215" spans="1:6" x14ac:dyDescent="0.2">
      <c r="A215" s="91" t="s">
        <v>418</v>
      </c>
      <c r="B215" s="92" t="s">
        <v>2588</v>
      </c>
      <c r="C215" s="93" t="s">
        <v>2589</v>
      </c>
      <c r="D215" s="92" t="s">
        <v>151</v>
      </c>
      <c r="E215" s="196" t="s">
        <v>385</v>
      </c>
      <c r="F215" s="197"/>
    </row>
    <row r="216" spans="1:6" ht="45" x14ac:dyDescent="0.2">
      <c r="A216" s="91" t="s">
        <v>421</v>
      </c>
      <c r="B216" s="92" t="s">
        <v>2833</v>
      </c>
      <c r="C216" s="93" t="s">
        <v>2834</v>
      </c>
      <c r="D216" s="92" t="s">
        <v>151</v>
      </c>
      <c r="E216" s="196" t="s">
        <v>243</v>
      </c>
      <c r="F216" s="197"/>
    </row>
    <row r="217" spans="1:6" x14ac:dyDescent="0.2">
      <c r="A217" s="94" t="s">
        <v>1608</v>
      </c>
      <c r="B217" s="95" t="s">
        <v>67</v>
      </c>
      <c r="C217" s="96" t="s">
        <v>507</v>
      </c>
      <c r="D217" s="95" t="s">
        <v>68</v>
      </c>
      <c r="E217" s="97" t="s">
        <v>2835</v>
      </c>
      <c r="F217" s="97" t="s">
        <v>2836</v>
      </c>
    </row>
    <row r="218" spans="1:6" x14ac:dyDescent="0.2">
      <c r="A218" s="94" t="s">
        <v>1611</v>
      </c>
      <c r="B218" s="95" t="s">
        <v>79</v>
      </c>
      <c r="C218" s="96" t="s">
        <v>80</v>
      </c>
      <c r="D218" s="95" t="s">
        <v>71</v>
      </c>
      <c r="E218" s="97" t="s">
        <v>570</v>
      </c>
      <c r="F218" s="97" t="s">
        <v>2837</v>
      </c>
    </row>
    <row r="219" spans="1:6" x14ac:dyDescent="0.2">
      <c r="A219" s="94" t="s">
        <v>1613</v>
      </c>
      <c r="B219" s="95" t="s">
        <v>2612</v>
      </c>
      <c r="C219" s="96" t="s">
        <v>2613</v>
      </c>
      <c r="D219" s="95" t="s">
        <v>264</v>
      </c>
      <c r="E219" s="97" t="s">
        <v>911</v>
      </c>
      <c r="F219" s="97" t="s">
        <v>2838</v>
      </c>
    </row>
    <row r="220" spans="1:6" ht="22.5" x14ac:dyDescent="0.2">
      <c r="A220" s="91" t="s">
        <v>424</v>
      </c>
      <c r="B220" s="92" t="s">
        <v>2590</v>
      </c>
      <c r="C220" s="93" t="s">
        <v>2591</v>
      </c>
      <c r="D220" s="92" t="s">
        <v>151</v>
      </c>
      <c r="E220" s="196" t="s">
        <v>231</v>
      </c>
      <c r="F220" s="197"/>
    </row>
    <row r="221" spans="1:6" ht="22.5" x14ac:dyDescent="0.2">
      <c r="A221" s="91" t="s">
        <v>427</v>
      </c>
      <c r="B221" s="92" t="s">
        <v>2592</v>
      </c>
      <c r="C221" s="93" t="s">
        <v>2839</v>
      </c>
      <c r="D221" s="92" t="s">
        <v>151</v>
      </c>
      <c r="E221" s="196" t="s">
        <v>72</v>
      </c>
      <c r="F221" s="197"/>
    </row>
    <row r="222" spans="1:6" x14ac:dyDescent="0.2">
      <c r="A222" s="91" t="s">
        <v>430</v>
      </c>
      <c r="B222" s="92" t="s">
        <v>2593</v>
      </c>
      <c r="C222" s="93" t="s">
        <v>2594</v>
      </c>
      <c r="D222" s="92" t="s">
        <v>151</v>
      </c>
      <c r="E222" s="196" t="s">
        <v>72</v>
      </c>
      <c r="F222" s="197"/>
    </row>
    <row r="223" spans="1:6" ht="22.5" x14ac:dyDescent="0.2">
      <c r="A223" s="91" t="s">
        <v>433</v>
      </c>
      <c r="B223" s="92" t="s">
        <v>2840</v>
      </c>
      <c r="C223" s="93" t="s">
        <v>2841</v>
      </c>
      <c r="D223" s="92" t="s">
        <v>151</v>
      </c>
      <c r="E223" s="196" t="s">
        <v>246</v>
      </c>
      <c r="F223" s="197"/>
    </row>
    <row r="224" spans="1:6" x14ac:dyDescent="0.2">
      <c r="A224" s="94" t="s">
        <v>1647</v>
      </c>
      <c r="B224" s="95" t="s">
        <v>67</v>
      </c>
      <c r="C224" s="96" t="s">
        <v>507</v>
      </c>
      <c r="D224" s="95" t="s">
        <v>68</v>
      </c>
      <c r="E224" s="97" t="s">
        <v>1446</v>
      </c>
      <c r="F224" s="97" t="s">
        <v>2842</v>
      </c>
    </row>
    <row r="225" spans="1:6" x14ac:dyDescent="0.2">
      <c r="A225" s="94" t="s">
        <v>1650</v>
      </c>
      <c r="B225" s="95" t="s">
        <v>2612</v>
      </c>
      <c r="C225" s="96" t="s">
        <v>2613</v>
      </c>
      <c r="D225" s="95" t="s">
        <v>264</v>
      </c>
      <c r="E225" s="97" t="s">
        <v>911</v>
      </c>
      <c r="F225" s="97" t="s">
        <v>2843</v>
      </c>
    </row>
    <row r="226" spans="1:6" ht="22.5" x14ac:dyDescent="0.2">
      <c r="A226" s="91" t="s">
        <v>436</v>
      </c>
      <c r="B226" s="92" t="s">
        <v>2668</v>
      </c>
      <c r="C226" s="93" t="s">
        <v>2669</v>
      </c>
      <c r="D226" s="92" t="s">
        <v>151</v>
      </c>
      <c r="E226" s="196" t="s">
        <v>246</v>
      </c>
      <c r="F226" s="197"/>
    </row>
  </sheetData>
  <mergeCells count="126">
    <mergeCell ref="E220:F220"/>
    <mergeCell ref="E221:F221"/>
    <mergeCell ref="E222:F222"/>
    <mergeCell ref="E223:F223"/>
    <mergeCell ref="E226:F226"/>
    <mergeCell ref="E208:F208"/>
    <mergeCell ref="E210:F210"/>
    <mergeCell ref="E211:F211"/>
    <mergeCell ref="E212:F212"/>
    <mergeCell ref="E215:F215"/>
    <mergeCell ref="E216:F216"/>
    <mergeCell ref="E196:F196"/>
    <mergeCell ref="E197:F197"/>
    <mergeCell ref="E198:F198"/>
    <mergeCell ref="E200:F200"/>
    <mergeCell ref="E201:F201"/>
    <mergeCell ref="E207:F207"/>
    <mergeCell ref="E184:F184"/>
    <mergeCell ref="E188:F188"/>
    <mergeCell ref="E189:F189"/>
    <mergeCell ref="E193:F193"/>
    <mergeCell ref="E194:F194"/>
    <mergeCell ref="E195:F195"/>
    <mergeCell ref="E169:F169"/>
    <mergeCell ref="E173:F173"/>
    <mergeCell ref="E174:F174"/>
    <mergeCell ref="E178:F178"/>
    <mergeCell ref="E179:F179"/>
    <mergeCell ref="E183:F183"/>
    <mergeCell ref="E160:F160"/>
    <mergeCell ref="E162:F162"/>
    <mergeCell ref="E163:F163"/>
    <mergeCell ref="E164:F164"/>
    <mergeCell ref="E165:F165"/>
    <mergeCell ref="E168:F168"/>
    <mergeCell ref="E151:F151"/>
    <mergeCell ref="E153:F153"/>
    <mergeCell ref="E154:F154"/>
    <mergeCell ref="E157:F157"/>
    <mergeCell ref="E158:F158"/>
    <mergeCell ref="E159:F159"/>
    <mergeCell ref="E138:F138"/>
    <mergeCell ref="E142:F142"/>
    <mergeCell ref="E143:F143"/>
    <mergeCell ref="E147:F147"/>
    <mergeCell ref="E148:F148"/>
    <mergeCell ref="E150:F150"/>
    <mergeCell ref="E130:F130"/>
    <mergeCell ref="E131:F131"/>
    <mergeCell ref="A132:F132"/>
    <mergeCell ref="A133:F133"/>
    <mergeCell ref="E134:F134"/>
    <mergeCell ref="E137:F137"/>
    <mergeCell ref="E119:F119"/>
    <mergeCell ref="E120:F120"/>
    <mergeCell ref="E121:F121"/>
    <mergeCell ref="E122:F122"/>
    <mergeCell ref="E127:F127"/>
    <mergeCell ref="E128:F128"/>
    <mergeCell ref="E108:F108"/>
    <mergeCell ref="E109:F109"/>
    <mergeCell ref="E110:F110"/>
    <mergeCell ref="E111:F111"/>
    <mergeCell ref="E112:F112"/>
    <mergeCell ref="E113:F113"/>
    <mergeCell ref="E99:F99"/>
    <mergeCell ref="E100:F100"/>
    <mergeCell ref="E101:F101"/>
    <mergeCell ref="E103:F103"/>
    <mergeCell ref="E104:F104"/>
    <mergeCell ref="E107:F107"/>
    <mergeCell ref="E90:F90"/>
    <mergeCell ref="E91:F91"/>
    <mergeCell ref="E92:F92"/>
    <mergeCell ref="E95:F95"/>
    <mergeCell ref="E96:F96"/>
    <mergeCell ref="E97:F97"/>
    <mergeCell ref="A81:F81"/>
    <mergeCell ref="A82:F82"/>
    <mergeCell ref="E83:F83"/>
    <mergeCell ref="E85:F85"/>
    <mergeCell ref="E86:F86"/>
    <mergeCell ref="E89:F89"/>
    <mergeCell ref="E60:F60"/>
    <mergeCell ref="E61:F61"/>
    <mergeCell ref="E62:F62"/>
    <mergeCell ref="E67:F67"/>
    <mergeCell ref="E68:F68"/>
    <mergeCell ref="E75:F75"/>
    <mergeCell ref="E50:F50"/>
    <mergeCell ref="E51:F51"/>
    <mergeCell ref="E52:F52"/>
    <mergeCell ref="E53:F53"/>
    <mergeCell ref="E57:F57"/>
    <mergeCell ref="E58:F58"/>
    <mergeCell ref="E36:F36"/>
    <mergeCell ref="A37:F37"/>
    <mergeCell ref="A38:F38"/>
    <mergeCell ref="E39:F39"/>
    <mergeCell ref="E45:F45"/>
    <mergeCell ref="E46:F46"/>
    <mergeCell ref="E25:F25"/>
    <mergeCell ref="E26:F26"/>
    <mergeCell ref="E27:F27"/>
    <mergeCell ref="E28:F28"/>
    <mergeCell ref="E34:F34"/>
    <mergeCell ref="E35:F35"/>
    <mergeCell ref="A14:F14"/>
    <mergeCell ref="A15:F15"/>
    <mergeCell ref="E16:F16"/>
    <mergeCell ref="E18:F18"/>
    <mergeCell ref="E19:F19"/>
    <mergeCell ref="E24:F24"/>
    <mergeCell ref="A8:F8"/>
    <mergeCell ref="A9:F9"/>
    <mergeCell ref="A11:A12"/>
    <mergeCell ref="B11:B12"/>
    <mergeCell ref="C11:C12"/>
    <mergeCell ref="D11:D12"/>
    <mergeCell ref="E11:F11"/>
    <mergeCell ref="A1:F1"/>
    <mergeCell ref="A2:F2"/>
    <mergeCell ref="A3:F3"/>
    <mergeCell ref="A5:F5"/>
    <mergeCell ref="A6:F6"/>
    <mergeCell ref="A7:F7"/>
  </mergeCells>
  <pageMargins left="0.59" right="0.39" top="0.98" bottom="0.98" header="0.51" footer="0.51"/>
  <pageSetup paperSize="9" scale="87" orientation="portrait" r:id="rId1"/>
  <headerFooter>
    <oddHeader>&amp;L&amp;7ПРОГРАММНЫЙ КОМПЛЕКС TNQURILISH 5.0&amp;C &amp;R&amp;7 76-898-5573</oddHeader>
    <oddFooter xml:space="preserve">&amp;Ц&amp;L&amp;7 &amp;CСтраница  &amp;P&amp;R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3</vt:i4>
      </vt:variant>
    </vt:vector>
  </HeadingPairs>
  <TitlesOfParts>
    <vt:vector size="14" baseType="lpstr">
      <vt:lpstr>СТ с затр</vt:lpstr>
      <vt:lpstr>Лист1</vt:lpstr>
      <vt:lpstr>СВОД</vt:lpstr>
      <vt:lpstr>СТ без затр</vt:lpstr>
      <vt:lpstr>LRV</vt:lpstr>
      <vt:lpstr>LRV (2)</vt:lpstr>
      <vt:lpstr>LRV (3)</vt:lpstr>
      <vt:lpstr>LRV (4)</vt:lpstr>
      <vt:lpstr>LRV (5)</vt:lpstr>
      <vt:lpstr>LRV (6)</vt:lpstr>
      <vt:lpstr>Лист2</vt:lpstr>
      <vt:lpstr>СВОД!Область_печати</vt:lpstr>
      <vt:lpstr>'СТ без затр'!Область_печати</vt:lpstr>
      <vt:lpstr>'СТ с затр'!Область_печати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Globus</dc:creator>
  <cp:lastModifiedBy>Yulduz Shaikramova</cp:lastModifiedBy>
  <cp:lastPrinted>2019-12-05T13:58:52Z</cp:lastPrinted>
  <dcterms:created xsi:type="dcterms:W3CDTF">2018-05-15T11:27:52Z</dcterms:created>
  <dcterms:modified xsi:type="dcterms:W3CDTF">2020-10-28T10:30:50Z</dcterms:modified>
</cp:coreProperties>
</file>